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27"/>
  <workbookPr codeName="DieseArbeitsmappe" defaultThemeVersion="166925"/>
  <mc:AlternateContent xmlns:mc="http://schemas.openxmlformats.org/markup-compatibility/2006">
    <mc:Choice Requires="x15">
      <x15ac:absPath xmlns:x15ac="http://schemas.microsoft.com/office/spreadsheetml/2010/11/ac" url="/Users/janpopie/Nextcloud/Pulpo_DEALA/01_datasets/"/>
    </mc:Choice>
  </mc:AlternateContent>
  <xr:revisionPtr revIDLastSave="0" documentId="13_ncr:1_{FF02A015-BC88-0149-AFAB-AD166E3F9972}" xr6:coauthVersionLast="47" xr6:coauthVersionMax="47" xr10:uidLastSave="{00000000-0000-0000-0000-000000000000}"/>
  <bookViews>
    <workbookView xWindow="0" yWindow="760" windowWidth="30240" windowHeight="17420" activeTab="5" xr2:uid="{50178290-5BA4-3943-AA99-BD4471C5883C}"/>
  </bookViews>
  <sheets>
    <sheet name="Punshing" sheetId="1" r:id="rId1"/>
    <sheet name="Washing" sheetId="2" r:id="rId2"/>
    <sheet name="Spraying" sheetId="6" r:id="rId3"/>
    <sheet name="Heating" sheetId="7" r:id="rId4"/>
    <sheet name="Attaching" sheetId="8" r:id="rId5"/>
    <sheet name="Recoating" sheetId="12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7" i="12" l="1"/>
  <c r="J18" i="12"/>
  <c r="J16" i="12"/>
  <c r="J19" i="8"/>
  <c r="J18" i="8"/>
  <c r="J17" i="8"/>
  <c r="J19" i="7"/>
  <c r="J18" i="7"/>
  <c r="J17" i="7"/>
  <c r="J19" i="6"/>
  <c r="J18" i="6"/>
  <c r="J17" i="6"/>
  <c r="J21" i="2"/>
  <c r="J20" i="2"/>
  <c r="J19" i="2"/>
  <c r="J25" i="1"/>
  <c r="J24" i="1"/>
  <c r="J23" i="1"/>
  <c r="B18" i="1"/>
  <c r="B17" i="1"/>
  <c r="B19" i="1"/>
  <c r="J18" i="1"/>
  <c r="J14" i="12"/>
  <c r="B5" i="12"/>
  <c r="J19" i="1"/>
  <c r="J15" i="8"/>
  <c r="J16" i="8"/>
  <c r="J14" i="8"/>
  <c r="B5" i="8"/>
  <c r="J15" i="7"/>
  <c r="J16" i="7"/>
  <c r="J14" i="7"/>
  <c r="B5" i="7"/>
  <c r="J16" i="6"/>
  <c r="J15" i="6"/>
  <c r="J14" i="6"/>
  <c r="B5" i="6"/>
  <c r="B16" i="1" l="1"/>
  <c r="B22" i="1"/>
  <c r="J22" i="1" s="1"/>
  <c r="B20" i="1"/>
  <c r="B21" i="1"/>
  <c r="J21" i="1"/>
  <c r="J18" i="2"/>
  <c r="J15" i="2"/>
  <c r="J16" i="2"/>
  <c r="J17" i="2"/>
  <c r="J14" i="2"/>
  <c r="B5" i="2"/>
  <c r="J17" i="1"/>
  <c r="J16" i="1"/>
  <c r="B7" i="1"/>
  <c r="J20" i="1" l="1"/>
</calcChain>
</file>

<file path=xl/sharedStrings.xml><?xml version="1.0" encoding="utf-8"?>
<sst xmlns="http://schemas.openxmlformats.org/spreadsheetml/2006/main" count="703" uniqueCount="102">
  <si>
    <t>cutoff</t>
  </si>
  <si>
    <t>You can tell the importer to ignore some columns, where you can do calculations or take notes.</t>
  </si>
  <si>
    <t>Database</t>
  </si>
  <si>
    <t>format</t>
  </si>
  <si>
    <t>Excel spreadsheet</t>
  </si>
  <si>
    <t>Activity</t>
  </si>
  <si>
    <t>All columns past the first two for database and activity definitions are ignored in any case.</t>
  </si>
  <si>
    <t>categories</t>
  </si>
  <si>
    <t>code</t>
  </si>
  <si>
    <t>comment</t>
  </si>
  <si>
    <t>location</t>
  </si>
  <si>
    <t>GLO</t>
  </si>
  <si>
    <t>production amount</t>
  </si>
  <si>
    <t>reference product</t>
  </si>
  <si>
    <t>type</t>
  </si>
  <si>
    <t>process</t>
  </si>
  <si>
    <t>unit</t>
  </si>
  <si>
    <t>item</t>
  </si>
  <si>
    <t>Exchanges</t>
  </si>
  <si>
    <t>name</t>
  </si>
  <si>
    <t>amount</t>
  </si>
  <si>
    <t>database</t>
  </si>
  <si>
    <t>uncertainty type</t>
  </si>
  <si>
    <t>loc</t>
  </si>
  <si>
    <t>scale</t>
  </si>
  <si>
    <t>shape</t>
  </si>
  <si>
    <t>minimum</t>
  </si>
  <si>
    <t>maximum</t>
  </si>
  <si>
    <t>Reference</t>
  </si>
  <si>
    <t>Comment</t>
  </si>
  <si>
    <t>technosphere</t>
  </si>
  <si>
    <t>(Unknown)</t>
  </si>
  <si>
    <t>electricity, medium voltage</t>
  </si>
  <si>
    <t>kWh</t>
  </si>
  <si>
    <t>Pan production process</t>
  </si>
  <si>
    <t>Non-stick pan, unprocessed</t>
  </si>
  <si>
    <t>Electricity</t>
  </si>
  <si>
    <t>Assumption</t>
  </si>
  <si>
    <t>kg</t>
  </si>
  <si>
    <t>Material</t>
  </si>
  <si>
    <t>Scrap</t>
  </si>
  <si>
    <t>Offcut of the steel sheet</t>
  </si>
  <si>
    <t>First washing process of the unprocessed pan</t>
  </si>
  <si>
    <t>Component</t>
  </si>
  <si>
    <t>Water</t>
  </si>
  <si>
    <t>cubic meter</t>
  </si>
  <si>
    <t>Wastewater</t>
  </si>
  <si>
    <t>Punshing and pressing of pan</t>
  </si>
  <si>
    <t>Spraying</t>
  </si>
  <si>
    <t>Non-stick pan, washed</t>
  </si>
  <si>
    <t>Spraying of washed and combined pan with PTFE</t>
  </si>
  <si>
    <t>Non-stick pan, sprayed</t>
  </si>
  <si>
    <t>Heating</t>
  </si>
  <si>
    <t>Non-stick pan, heated</t>
  </si>
  <si>
    <t>Washing</t>
  </si>
  <si>
    <t>Heating of sprayed pan in oven and coolingwith water afterward</t>
  </si>
  <si>
    <t>Attaching handle</t>
  </si>
  <si>
    <t>Attaching of handle made of stainless steel at pan</t>
  </si>
  <si>
    <t>Non-stick pan</t>
  </si>
  <si>
    <t>Non-stick pan, used</t>
  </si>
  <si>
    <t>Use of pan on induction stove one time</t>
  </si>
  <si>
    <t>Assumption: 0.6 kWh pro kg</t>
  </si>
  <si>
    <t>Assumption: thickness of PTFE 0.5 mm; area 346,361 cm and density of PTFE 2.2 g/cm3</t>
  </si>
  <si>
    <t>Assumption: Length 16 cm, width 3cm, and thickness: 2mm</t>
  </si>
  <si>
    <t>stainless steel</t>
  </si>
  <si>
    <t>aluminium</t>
  </si>
  <si>
    <t>water</t>
  </si>
  <si>
    <t>sodium hydroxide</t>
  </si>
  <si>
    <t>waste water</t>
  </si>
  <si>
    <t>PTFE</t>
  </si>
  <si>
    <t>Intermediate system</t>
  </si>
  <si>
    <t>Punshing and pressing of copper, alu, steel sheet to generate unprocessed pan with a diameter of 20 cm made of metall mix</t>
  </si>
  <si>
    <t>copper</t>
  </si>
  <si>
    <t>Recoating</t>
  </si>
  <si>
    <t>Assumption: Two Steel sheet with width and length of 27 cm and tickness of 0,5 mm</t>
  </si>
  <si>
    <t>Assumption: Two aluminum sheet with width and length of 27 cm and tickness of 0,75 mm</t>
  </si>
  <si>
    <t>Assumption: One copper sheet with width and length of 27 cm and tickness of 0,75 mm</t>
  </si>
  <si>
    <t>Recoating of pan</t>
  </si>
  <si>
    <t>Non-stick pan (recoatable)</t>
  </si>
  <si>
    <t>Energy</t>
  </si>
  <si>
    <t>input_materials</t>
  </si>
  <si>
    <t>output_materials</t>
  </si>
  <si>
    <t>electricity - Non-household, 500-1999 MWh</t>
  </si>
  <si>
    <t>steel, scrap</t>
  </si>
  <si>
    <t>aluminum, scrap</t>
  </si>
  <si>
    <t>copper, scrap</t>
  </si>
  <si>
    <t>personnel - Manufacturing</t>
  </si>
  <si>
    <t>h</t>
  </si>
  <si>
    <t>DEALA</t>
  </si>
  <si>
    <t>Manufacturing</t>
  </si>
  <si>
    <t>Economic</t>
  </si>
  <si>
    <t>ChatGPT</t>
  </si>
  <si>
    <t>depreciation (linear) - Advanced manufacturing facility - 33 years</t>
  </si>
  <si>
    <t>m2</t>
  </si>
  <si>
    <t>Advanced manufacturing facility</t>
  </si>
  <si>
    <t>depreciation (linear) - machinery and equipment - 15 years</t>
  </si>
  <si>
    <t>USD</t>
  </si>
  <si>
    <t>investment</t>
  </si>
  <si>
    <t>Assumption: energy consumption of conveyer belt + heating (production of 5 mio pans per year and a energy demand of 3.48 GWh/year)</t>
  </si>
  <si>
    <t>Assumption: energy consumption of conveyer belt + washing (production of 5 mio pans per year)</t>
  </si>
  <si>
    <t>Assumption: energy consumption of conveyer belt + spraying (production of 5 mio pans per year)</t>
  </si>
  <si>
    <t>Preparing plus spraying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</si>
</sst>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€-2]\ #,##0.00;[Red]\-[$€-2]\ #,##0.00"/>
  </numFmts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7">
    <xf numFmtId="0" fontId="0" fillId="0" borderId="0" xfId="0"/>
    <xf numFmtId="0" fontId="2" fillId="0" borderId="0" xfId="1"/>
    <xf numFmtId="0" fontId="3" fillId="0" borderId="0" xfId="1" applyFont="1"/>
    <xf numFmtId="0" fontId="1" fillId="2" borderId="0" xfId="1" applyFont="1" applyFill="1"/>
    <xf numFmtId="0" fontId="2" fillId="0" borderId="0" xfId="1" applyAlignment="1">
      <alignment wrapText="1"/>
    </xf>
    <xf numFmtId="0" fontId="1" fillId="0" borderId="0" xfId="1" applyFont="1"/>
    <xf numFmtId="164" fontId="2" fillId="0" borderId="0" xfId="1" applyNumberFormat="1"/>
  </cellXfs>
  <cellStyles count="2">
    <cellStyle name="Standard" xfId="0" builtinId="0"/>
    <cellStyle name="Standard 2" xfId="1" xr:uid="{25433567-5FF8-594A-8D8A-739E755304E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C93F87-F531-ED49-8EE9-B3C25FED5C19}">
  <sheetPr codeName="Tabelle1"/>
  <dimension ref="A1:P25"/>
  <sheetViews>
    <sheetView zoomScale="70" workbookViewId="0">
      <selection activeCell="A41" sqref="A41"/>
    </sheetView>
  </sheetViews>
  <sheetFormatPr baseColWidth="10" defaultRowHeight="15" x14ac:dyDescent="0.2"/>
  <cols>
    <col min="1" max="1" width="77.6640625" style="1" bestFit="1" customWidth="1"/>
    <col min="2" max="2" width="37" style="1" bestFit="1" customWidth="1"/>
    <col min="3" max="3" width="14.1640625" style="1" customWidth="1"/>
    <col min="4" max="4" width="28.33203125" style="1" bestFit="1" customWidth="1"/>
    <col min="5" max="5" width="47" style="1" bestFit="1" customWidth="1"/>
    <col min="6" max="6" width="18.5" style="1" bestFit="1" customWidth="1"/>
    <col min="7" max="7" width="7.6640625" style="1" bestFit="1" customWidth="1"/>
    <col min="8" max="8" width="11.5" style="1" bestFit="1" customWidth="1"/>
    <col min="9" max="9" width="14.6640625" style="1" bestFit="1" customWidth="1"/>
    <col min="10" max="10" width="6.6640625" style="1" bestFit="1" customWidth="1"/>
    <col min="11" max="13" width="9.5" style="1" bestFit="1" customWidth="1"/>
    <col min="14" max="14" width="9.6640625" style="1" bestFit="1" customWidth="1"/>
    <col min="15" max="15" width="22.83203125" style="1" bestFit="1" customWidth="1"/>
    <col min="16" max="16384" width="10.83203125" style="1"/>
  </cols>
  <sheetData>
    <row r="1" spans="1:16" x14ac:dyDescent="0.2">
      <c r="A1" s="1" t="s">
        <v>0</v>
      </c>
      <c r="B1" s="1">
        <v>11</v>
      </c>
      <c r="C1" s="2" t="s">
        <v>1</v>
      </c>
    </row>
    <row r="2" spans="1:16" ht="16" x14ac:dyDescent="0.2">
      <c r="A2" s="3" t="s">
        <v>2</v>
      </c>
      <c r="B2" s="3" t="s">
        <v>78</v>
      </c>
      <c r="C2" s="2"/>
    </row>
    <row r="3" spans="1:16" x14ac:dyDescent="0.2">
      <c r="A3" s="1" t="s">
        <v>3</v>
      </c>
      <c r="B3" s="1" t="s">
        <v>4</v>
      </c>
      <c r="C3" s="2"/>
    </row>
    <row r="4" spans="1:16" x14ac:dyDescent="0.2">
      <c r="C4" s="2"/>
    </row>
    <row r="5" spans="1:16" ht="16" x14ac:dyDescent="0.2">
      <c r="A5" s="3" t="s">
        <v>5</v>
      </c>
      <c r="B5" s="3" t="s">
        <v>47</v>
      </c>
      <c r="C5" s="2" t="s">
        <v>6</v>
      </c>
    </row>
    <row r="6" spans="1:16" ht="16" x14ac:dyDescent="0.2">
      <c r="A6" s="1" t="s">
        <v>7</v>
      </c>
      <c r="B6" s="4" t="s">
        <v>34</v>
      </c>
    </row>
    <row r="7" spans="1:16" ht="16" x14ac:dyDescent="0.2">
      <c r="A7" s="1" t="s">
        <v>8</v>
      </c>
      <c r="B7" s="4" t="str">
        <f>B5</f>
        <v>Punshing and pressing of pan</v>
      </c>
    </row>
    <row r="8" spans="1:16" x14ac:dyDescent="0.2">
      <c r="A8" s="1" t="s">
        <v>9</v>
      </c>
      <c r="B8" s="1" t="s">
        <v>71</v>
      </c>
    </row>
    <row r="9" spans="1:16" x14ac:dyDescent="0.2">
      <c r="A9" s="1" t="s">
        <v>10</v>
      </c>
      <c r="B9" s="1" t="s">
        <v>11</v>
      </c>
    </row>
    <row r="10" spans="1:16" x14ac:dyDescent="0.2">
      <c r="A10" s="1" t="s">
        <v>12</v>
      </c>
      <c r="B10" s="1">
        <v>1</v>
      </c>
    </row>
    <row r="11" spans="1:16" x14ac:dyDescent="0.2">
      <c r="A11" s="1" t="s">
        <v>13</v>
      </c>
      <c r="B11" s="1" t="s">
        <v>35</v>
      </c>
    </row>
    <row r="12" spans="1:16" x14ac:dyDescent="0.2">
      <c r="A12" s="1" t="s">
        <v>14</v>
      </c>
      <c r="B12" s="1" t="s">
        <v>15</v>
      </c>
    </row>
    <row r="13" spans="1:16" x14ac:dyDescent="0.2">
      <c r="A13" s="1" t="s">
        <v>16</v>
      </c>
      <c r="B13" s="1" t="s">
        <v>17</v>
      </c>
    </row>
    <row r="14" spans="1:16" ht="16" x14ac:dyDescent="0.2">
      <c r="A14" s="5" t="s">
        <v>18</v>
      </c>
    </row>
    <row r="15" spans="1:16" ht="16" x14ac:dyDescent="0.2">
      <c r="A15" s="5" t="s">
        <v>19</v>
      </c>
      <c r="B15" s="5" t="s">
        <v>20</v>
      </c>
      <c r="C15" s="5" t="s">
        <v>16</v>
      </c>
      <c r="D15" s="5" t="s">
        <v>21</v>
      </c>
      <c r="E15" s="5" t="s">
        <v>13</v>
      </c>
      <c r="F15" s="5" t="s">
        <v>7</v>
      </c>
      <c r="G15" s="5" t="s">
        <v>10</v>
      </c>
      <c r="H15" s="5" t="s">
        <v>14</v>
      </c>
      <c r="I15" s="5" t="s">
        <v>22</v>
      </c>
      <c r="J15" s="5" t="s">
        <v>23</v>
      </c>
      <c r="K15" s="5" t="s">
        <v>24</v>
      </c>
      <c r="L15" s="5" t="s">
        <v>25</v>
      </c>
      <c r="M15" s="5" t="s">
        <v>26</v>
      </c>
      <c r="N15" s="5" t="s">
        <v>27</v>
      </c>
      <c r="O15" s="5" t="s">
        <v>28</v>
      </c>
      <c r="P15" s="5" t="s">
        <v>29</v>
      </c>
    </row>
    <row r="16" spans="1:16" x14ac:dyDescent="0.2">
      <c r="A16" s="1" t="s">
        <v>82</v>
      </c>
      <c r="B16" s="1">
        <f>0.65*(B17+B18+B19)</f>
        <v>0.66670695000000002</v>
      </c>
      <c r="C16" s="1" t="s">
        <v>33</v>
      </c>
      <c r="D16" s="1" t="s">
        <v>79</v>
      </c>
      <c r="E16" s="1" t="s">
        <v>32</v>
      </c>
      <c r="F16" s="1" t="s">
        <v>36</v>
      </c>
      <c r="G16" s="1" t="s">
        <v>11</v>
      </c>
      <c r="H16" s="1" t="s">
        <v>30</v>
      </c>
      <c r="I16" s="1">
        <v>0</v>
      </c>
      <c r="J16" s="1">
        <f t="shared" ref="J16:J22" si="0">B16</f>
        <v>0.66670695000000002</v>
      </c>
      <c r="K16" s="1" t="s">
        <v>31</v>
      </c>
      <c r="L16" s="1" t="s">
        <v>31</v>
      </c>
      <c r="M16" s="1" t="s">
        <v>31</v>
      </c>
      <c r="N16" s="1" t="s">
        <v>31</v>
      </c>
      <c r="P16" s="1" t="s">
        <v>61</v>
      </c>
    </row>
    <row r="17" spans="1:16" x14ac:dyDescent="0.2">
      <c r="A17" s="1" t="s">
        <v>64</v>
      </c>
      <c r="B17" s="1">
        <f>(27*27*0.075*8)/1000</f>
        <v>0.43739999999999996</v>
      </c>
      <c r="C17" s="1" t="s">
        <v>38</v>
      </c>
      <c r="D17" s="1" t="s">
        <v>80</v>
      </c>
      <c r="E17" s="1" t="s">
        <v>64</v>
      </c>
      <c r="F17" s="1" t="s">
        <v>39</v>
      </c>
      <c r="G17" s="1" t="s">
        <v>11</v>
      </c>
      <c r="H17" s="1" t="s">
        <v>30</v>
      </c>
      <c r="I17" s="1">
        <v>0</v>
      </c>
      <c r="J17" s="1">
        <f t="shared" si="0"/>
        <v>0.43739999999999996</v>
      </c>
      <c r="K17" s="1" t="s">
        <v>31</v>
      </c>
      <c r="L17" s="1" t="s">
        <v>31</v>
      </c>
      <c r="M17" s="1" t="s">
        <v>31</v>
      </c>
      <c r="N17" s="1" t="s">
        <v>31</v>
      </c>
      <c r="P17" s="1" t="s">
        <v>74</v>
      </c>
    </row>
    <row r="18" spans="1:16" x14ac:dyDescent="0.2">
      <c r="A18" s="1" t="s">
        <v>65</v>
      </c>
      <c r="B18" s="1">
        <f>(27*27*0.05*2.7)/1000</f>
        <v>9.8415000000000016E-2</v>
      </c>
      <c r="C18" s="1" t="s">
        <v>38</v>
      </c>
      <c r="D18" s="1" t="s">
        <v>80</v>
      </c>
      <c r="E18" s="1" t="s">
        <v>65</v>
      </c>
      <c r="F18" s="1" t="s">
        <v>39</v>
      </c>
      <c r="G18" s="1" t="s">
        <v>11</v>
      </c>
      <c r="H18" s="1" t="s">
        <v>30</v>
      </c>
      <c r="I18" s="1">
        <v>0</v>
      </c>
      <c r="J18" s="1">
        <f t="shared" si="0"/>
        <v>9.8415000000000016E-2</v>
      </c>
      <c r="K18" s="1" t="s">
        <v>31</v>
      </c>
      <c r="L18" s="1" t="s">
        <v>31</v>
      </c>
      <c r="M18" s="1" t="s">
        <v>31</v>
      </c>
      <c r="N18" s="1" t="s">
        <v>31</v>
      </c>
      <c r="P18" s="1" t="s">
        <v>75</v>
      </c>
    </row>
    <row r="19" spans="1:16" x14ac:dyDescent="0.2">
      <c r="A19" s="1" t="s">
        <v>72</v>
      </c>
      <c r="B19" s="1">
        <f>(27*27*0.075*8.96)/1000</f>
        <v>0.48988800000000005</v>
      </c>
      <c r="C19" s="1" t="s">
        <v>38</v>
      </c>
      <c r="D19" s="1" t="s">
        <v>80</v>
      </c>
      <c r="E19" s="1" t="s">
        <v>72</v>
      </c>
      <c r="F19" s="1" t="s">
        <v>39</v>
      </c>
      <c r="G19" s="1" t="s">
        <v>11</v>
      </c>
      <c r="H19" s="1" t="s">
        <v>30</v>
      </c>
      <c r="I19" s="1">
        <v>0</v>
      </c>
      <c r="J19" s="1">
        <f t="shared" si="0"/>
        <v>0.48988800000000005</v>
      </c>
      <c r="K19" s="1" t="s">
        <v>31</v>
      </c>
      <c r="L19" s="1" t="s">
        <v>31</v>
      </c>
      <c r="M19" s="1" t="s">
        <v>31</v>
      </c>
      <c r="N19" s="1" t="s">
        <v>31</v>
      </c>
      <c r="P19" s="1" t="s">
        <v>76</v>
      </c>
    </row>
    <row r="20" spans="1:16" x14ac:dyDescent="0.2">
      <c r="A20" s="1" t="s">
        <v>83</v>
      </c>
      <c r="B20" s="1">
        <f>-(B17-((PI()*0.25*26^2*0.075*8)/1000))</f>
        <v>-0.11884250492599491</v>
      </c>
      <c r="C20" s="1" t="s">
        <v>38</v>
      </c>
      <c r="D20" s="1" t="s">
        <v>81</v>
      </c>
      <c r="E20" s="1" t="s">
        <v>83</v>
      </c>
      <c r="F20" s="1" t="s">
        <v>40</v>
      </c>
      <c r="G20" s="1" t="s">
        <v>11</v>
      </c>
      <c r="H20" s="1" t="s">
        <v>30</v>
      </c>
      <c r="I20" s="1">
        <v>0</v>
      </c>
      <c r="J20" s="1">
        <f t="shared" si="0"/>
        <v>-0.11884250492599491</v>
      </c>
      <c r="K20" s="1" t="s">
        <v>31</v>
      </c>
      <c r="L20" s="1" t="s">
        <v>31</v>
      </c>
      <c r="M20" s="1" t="s">
        <v>31</v>
      </c>
      <c r="N20" s="1" t="s">
        <v>31</v>
      </c>
      <c r="P20" s="1" t="s">
        <v>41</v>
      </c>
    </row>
    <row r="21" spans="1:16" x14ac:dyDescent="0.2">
      <c r="A21" s="1" t="s">
        <v>84</v>
      </c>
      <c r="B21" s="1">
        <f>-(B18-((PI()*0.25*26^2*0.05*2.7)/1000))</f>
        <v>-2.6739563608348879E-2</v>
      </c>
      <c r="C21" s="1" t="s">
        <v>38</v>
      </c>
      <c r="D21" s="1" t="s">
        <v>81</v>
      </c>
      <c r="E21" s="1" t="s">
        <v>84</v>
      </c>
      <c r="F21" s="1" t="s">
        <v>40</v>
      </c>
      <c r="G21" s="1" t="s">
        <v>11</v>
      </c>
      <c r="H21" s="1" t="s">
        <v>30</v>
      </c>
      <c r="I21" s="1">
        <v>0</v>
      </c>
      <c r="J21" s="1">
        <f t="shared" si="0"/>
        <v>-2.6739563608348879E-2</v>
      </c>
      <c r="K21" s="1" t="s">
        <v>31</v>
      </c>
      <c r="L21" s="1" t="s">
        <v>31</v>
      </c>
      <c r="M21" s="1" t="s">
        <v>31</v>
      </c>
      <c r="N21" s="1" t="s">
        <v>31</v>
      </c>
    </row>
    <row r="22" spans="1:16" x14ac:dyDescent="0.2">
      <c r="A22" s="1" t="s">
        <v>85</v>
      </c>
      <c r="B22" s="1">
        <f>-(B19-((PI()*0.25*26^2*0.075*8.96)/1000))</f>
        <v>-0.13310360551711437</v>
      </c>
      <c r="C22" s="1" t="s">
        <v>38</v>
      </c>
      <c r="D22" s="1" t="s">
        <v>81</v>
      </c>
      <c r="E22" s="1" t="s">
        <v>85</v>
      </c>
      <c r="F22" s="1" t="s">
        <v>40</v>
      </c>
      <c r="G22" s="1" t="s">
        <v>11</v>
      </c>
      <c r="H22" s="1" t="s">
        <v>30</v>
      </c>
      <c r="I22" s="1">
        <v>0</v>
      </c>
      <c r="J22" s="1">
        <f t="shared" si="0"/>
        <v>-0.13310360551711437</v>
      </c>
      <c r="K22" s="1" t="s">
        <v>31</v>
      </c>
      <c r="L22" s="1" t="s">
        <v>31</v>
      </c>
      <c r="M22" s="1" t="s">
        <v>31</v>
      </c>
      <c r="N22" s="1" t="s">
        <v>31</v>
      </c>
    </row>
    <row r="23" spans="1:16" x14ac:dyDescent="0.2">
      <c r="A23" s="1" t="s">
        <v>86</v>
      </c>
      <c r="B23" s="1">
        <v>2.0500000000000002E-3</v>
      </c>
      <c r="C23" s="1" t="s">
        <v>87</v>
      </c>
      <c r="D23" s="1" t="s">
        <v>88</v>
      </c>
      <c r="E23" s="1" t="s">
        <v>89</v>
      </c>
      <c r="F23" s="1" t="s">
        <v>90</v>
      </c>
      <c r="G23" s="1" t="s">
        <v>11</v>
      </c>
      <c r="H23" s="1" t="s">
        <v>30</v>
      </c>
      <c r="I23" s="1">
        <v>0</v>
      </c>
      <c r="J23" s="1">
        <f>B23</f>
        <v>2.0500000000000002E-3</v>
      </c>
      <c r="K23" s="1" t="s">
        <v>31</v>
      </c>
      <c r="L23" s="1" t="s">
        <v>31</v>
      </c>
      <c r="M23" s="1" t="s">
        <v>31</v>
      </c>
      <c r="N23" s="1" t="s">
        <v>31</v>
      </c>
      <c r="O23" s="1" t="s">
        <v>91</v>
      </c>
    </row>
    <row r="24" spans="1:16" x14ac:dyDescent="0.2">
      <c r="A24" s="1" t="s">
        <v>92</v>
      </c>
      <c r="B24" s="1">
        <v>2.4000000000000001E-5</v>
      </c>
      <c r="C24" s="1" t="s">
        <v>93</v>
      </c>
      <c r="D24" s="1" t="s">
        <v>88</v>
      </c>
      <c r="E24" s="1" t="s">
        <v>94</v>
      </c>
      <c r="F24" s="1" t="s">
        <v>90</v>
      </c>
      <c r="G24" s="1" t="s">
        <v>11</v>
      </c>
      <c r="H24" s="1" t="s">
        <v>30</v>
      </c>
      <c r="I24" s="1">
        <v>0</v>
      </c>
      <c r="J24" s="1">
        <f>B24</f>
        <v>2.4000000000000001E-5</v>
      </c>
      <c r="K24" s="1" t="s">
        <v>31</v>
      </c>
      <c r="L24" s="1" t="s">
        <v>31</v>
      </c>
      <c r="M24" s="1" t="s">
        <v>31</v>
      </c>
      <c r="N24" s="1" t="s">
        <v>31</v>
      </c>
      <c r="O24" s="1" t="s">
        <v>91</v>
      </c>
    </row>
    <row r="25" spans="1:16" x14ac:dyDescent="0.2">
      <c r="A25" s="1" t="s">
        <v>95</v>
      </c>
      <c r="B25" s="6">
        <v>0.16</v>
      </c>
      <c r="C25" s="1" t="s">
        <v>96</v>
      </c>
      <c r="D25" s="1" t="s">
        <v>88</v>
      </c>
      <c r="E25" s="1" t="s">
        <v>97</v>
      </c>
      <c r="F25" s="1" t="s">
        <v>90</v>
      </c>
      <c r="G25" s="1" t="s">
        <v>11</v>
      </c>
      <c r="H25" s="1" t="s">
        <v>30</v>
      </c>
      <c r="I25" s="1">
        <v>0</v>
      </c>
      <c r="J25" s="1">
        <f>B25</f>
        <v>0.16</v>
      </c>
      <c r="K25" s="1" t="s">
        <v>31</v>
      </c>
      <c r="L25" s="1" t="s">
        <v>31</v>
      </c>
      <c r="M25" s="1" t="s">
        <v>31</v>
      </c>
      <c r="N25" s="1" t="s">
        <v>31</v>
      </c>
      <c r="O25" s="1" t="s">
        <v>91</v>
      </c>
    </row>
  </sheetData>
  <pageMargins left="0.7" right="0.7" top="0.78740157499999996" bottom="0.78740157499999996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873B82-8421-D845-B07F-EEE8FAE39B09}">
  <sheetPr codeName="Tabelle5"/>
  <dimension ref="A1:P21"/>
  <sheetViews>
    <sheetView zoomScale="68" workbookViewId="0">
      <selection activeCell="G18" sqref="G18"/>
    </sheetView>
  </sheetViews>
  <sheetFormatPr baseColWidth="10" defaultRowHeight="15" x14ac:dyDescent="0.2"/>
  <cols>
    <col min="1" max="1" width="77.6640625" style="1" bestFit="1" customWidth="1"/>
    <col min="2" max="2" width="37.1640625" style="1" bestFit="1" customWidth="1"/>
    <col min="3" max="3" width="14.1640625" style="1" customWidth="1"/>
    <col min="4" max="4" width="28.33203125" style="1" bestFit="1" customWidth="1"/>
    <col min="5" max="5" width="47" style="1" bestFit="1" customWidth="1"/>
    <col min="6" max="6" width="18.5" style="1" bestFit="1" customWidth="1"/>
    <col min="7" max="7" width="22.5" style="1" bestFit="1" customWidth="1"/>
    <col min="8" max="8" width="11.5" style="1" bestFit="1" customWidth="1"/>
    <col min="9" max="9" width="14.83203125" style="1" bestFit="1" customWidth="1"/>
    <col min="10" max="10" width="7.6640625" style="1" bestFit="1" customWidth="1"/>
    <col min="11" max="13" width="9.5" style="1" bestFit="1" customWidth="1"/>
    <col min="14" max="14" width="9.6640625" style="1" bestFit="1" customWidth="1"/>
    <col min="15" max="15" width="22.83203125" style="1" bestFit="1" customWidth="1"/>
    <col min="16" max="16384" width="10.83203125" style="1"/>
  </cols>
  <sheetData>
    <row r="1" spans="1:16" x14ac:dyDescent="0.2">
      <c r="A1" s="1" t="s">
        <v>0</v>
      </c>
      <c r="B1" s="1">
        <v>11</v>
      </c>
      <c r="C1" s="2" t="s">
        <v>1</v>
      </c>
    </row>
    <row r="2" spans="1:16" x14ac:dyDescent="0.2">
      <c r="C2" s="2"/>
    </row>
    <row r="3" spans="1:16" ht="16" x14ac:dyDescent="0.2">
      <c r="A3" s="3" t="s">
        <v>5</v>
      </c>
      <c r="B3" s="3" t="s">
        <v>54</v>
      </c>
      <c r="C3" s="2" t="s">
        <v>6</v>
      </c>
    </row>
    <row r="4" spans="1:16" ht="16" x14ac:dyDescent="0.2">
      <c r="A4" s="1" t="s">
        <v>7</v>
      </c>
      <c r="B4" s="4" t="s">
        <v>34</v>
      </c>
    </row>
    <row r="5" spans="1:16" ht="16" x14ac:dyDescent="0.2">
      <c r="A5" s="1" t="s">
        <v>8</v>
      </c>
      <c r="B5" s="4" t="str">
        <f>B3</f>
        <v>Washing</v>
      </c>
    </row>
    <row r="6" spans="1:16" x14ac:dyDescent="0.2">
      <c r="A6" s="1" t="s">
        <v>9</v>
      </c>
      <c r="B6" s="1" t="s">
        <v>42</v>
      </c>
    </row>
    <row r="7" spans="1:16" x14ac:dyDescent="0.2">
      <c r="A7" s="1" t="s">
        <v>10</v>
      </c>
      <c r="B7" s="1" t="s">
        <v>11</v>
      </c>
    </row>
    <row r="8" spans="1:16" x14ac:dyDescent="0.2">
      <c r="A8" s="1" t="s">
        <v>12</v>
      </c>
      <c r="B8" s="1">
        <v>1</v>
      </c>
    </row>
    <row r="9" spans="1:16" x14ac:dyDescent="0.2">
      <c r="A9" s="1" t="s">
        <v>13</v>
      </c>
      <c r="B9" s="1" t="s">
        <v>49</v>
      </c>
    </row>
    <row r="10" spans="1:16" x14ac:dyDescent="0.2">
      <c r="A10" s="1" t="s">
        <v>14</v>
      </c>
      <c r="B10" s="1" t="s">
        <v>15</v>
      </c>
    </row>
    <row r="11" spans="1:16" x14ac:dyDescent="0.2">
      <c r="A11" s="1" t="s">
        <v>16</v>
      </c>
      <c r="B11" s="1" t="s">
        <v>17</v>
      </c>
    </row>
    <row r="12" spans="1:16" ht="16" x14ac:dyDescent="0.2">
      <c r="A12" s="5" t="s">
        <v>18</v>
      </c>
    </row>
    <row r="13" spans="1:16" ht="16" x14ac:dyDescent="0.2">
      <c r="A13" s="5" t="s">
        <v>19</v>
      </c>
      <c r="B13" s="5" t="s">
        <v>20</v>
      </c>
      <c r="C13" s="5" t="s">
        <v>16</v>
      </c>
      <c r="D13" s="5" t="s">
        <v>21</v>
      </c>
      <c r="E13" s="5" t="s">
        <v>13</v>
      </c>
      <c r="F13" s="5" t="s">
        <v>7</v>
      </c>
      <c r="G13" s="5" t="s">
        <v>10</v>
      </c>
      <c r="H13" s="5" t="s">
        <v>14</v>
      </c>
      <c r="I13" s="5" t="s">
        <v>22</v>
      </c>
      <c r="J13" s="5" t="s">
        <v>23</v>
      </c>
      <c r="K13" s="5" t="s">
        <v>24</v>
      </c>
      <c r="L13" s="5" t="s">
        <v>25</v>
      </c>
      <c r="M13" s="5" t="s">
        <v>26</v>
      </c>
      <c r="N13" s="5" t="s">
        <v>27</v>
      </c>
      <c r="O13" s="5" t="s">
        <v>28</v>
      </c>
      <c r="P13" s="5" t="s">
        <v>29</v>
      </c>
    </row>
    <row r="14" spans="1:16" x14ac:dyDescent="0.2">
      <c r="A14" s="1" t="s">
        <v>82</v>
      </c>
      <c r="B14" s="1">
        <v>0.2</v>
      </c>
      <c r="C14" s="1" t="s">
        <v>33</v>
      </c>
      <c r="D14" s="1" t="s">
        <v>79</v>
      </c>
      <c r="E14" s="1" t="s">
        <v>32</v>
      </c>
      <c r="F14" s="1" t="s">
        <v>36</v>
      </c>
      <c r="G14" s="1" t="s">
        <v>11</v>
      </c>
      <c r="H14" s="1" t="s">
        <v>30</v>
      </c>
      <c r="I14" s="1">
        <v>0</v>
      </c>
      <c r="J14" s="1">
        <f t="shared" ref="J14:J18" si="0">B14</f>
        <v>0.2</v>
      </c>
      <c r="K14" s="1" t="s">
        <v>31</v>
      </c>
      <c r="L14" s="1" t="s">
        <v>31</v>
      </c>
      <c r="M14" s="1" t="s">
        <v>31</v>
      </c>
      <c r="N14" s="1" t="s">
        <v>31</v>
      </c>
      <c r="P14" s="1" t="s">
        <v>99</v>
      </c>
    </row>
    <row r="15" spans="1:16" x14ac:dyDescent="0.2">
      <c r="A15" s="1" t="s">
        <v>66</v>
      </c>
      <c r="B15" s="1">
        <v>0.3</v>
      </c>
      <c r="C15" s="1" t="s">
        <v>38</v>
      </c>
      <c r="D15" s="1" t="s">
        <v>80</v>
      </c>
      <c r="E15" s="1" t="s">
        <v>66</v>
      </c>
      <c r="F15" s="1" t="s">
        <v>44</v>
      </c>
      <c r="G15" s="1" t="s">
        <v>11</v>
      </c>
      <c r="H15" s="1" t="s">
        <v>30</v>
      </c>
      <c r="I15" s="1">
        <v>0</v>
      </c>
      <c r="J15" s="1">
        <f t="shared" si="0"/>
        <v>0.3</v>
      </c>
      <c r="K15" s="1" t="s">
        <v>31</v>
      </c>
      <c r="L15" s="1" t="s">
        <v>31</v>
      </c>
      <c r="M15" s="1" t="s">
        <v>31</v>
      </c>
      <c r="N15" s="1" t="s">
        <v>31</v>
      </c>
      <c r="P15" s="1" t="s">
        <v>37</v>
      </c>
    </row>
    <row r="16" spans="1:16" x14ac:dyDescent="0.2">
      <c r="A16" s="1" t="s">
        <v>67</v>
      </c>
      <c r="B16" s="1">
        <v>0.1</v>
      </c>
      <c r="C16" s="1" t="s">
        <v>38</v>
      </c>
      <c r="D16" s="1" t="s">
        <v>80</v>
      </c>
      <c r="E16" s="1" t="s">
        <v>67</v>
      </c>
      <c r="F16" s="1" t="s">
        <v>39</v>
      </c>
      <c r="G16" s="1" t="s">
        <v>11</v>
      </c>
      <c r="H16" s="1" t="s">
        <v>30</v>
      </c>
      <c r="I16" s="1">
        <v>0</v>
      </c>
      <c r="J16" s="1">
        <f t="shared" si="0"/>
        <v>0.1</v>
      </c>
      <c r="K16" s="1" t="s">
        <v>31</v>
      </c>
      <c r="L16" s="1" t="s">
        <v>31</v>
      </c>
      <c r="M16" s="1" t="s">
        <v>31</v>
      </c>
      <c r="N16" s="1" t="s">
        <v>31</v>
      </c>
    </row>
    <row r="17" spans="1:15" x14ac:dyDescent="0.2">
      <c r="A17" s="1" t="s">
        <v>47</v>
      </c>
      <c r="B17" s="1">
        <v>1</v>
      </c>
      <c r="C17" s="1" t="s">
        <v>17</v>
      </c>
      <c r="D17" s="1" t="s">
        <v>78</v>
      </c>
      <c r="E17" s="1" t="s">
        <v>35</v>
      </c>
      <c r="F17" s="1" t="s">
        <v>43</v>
      </c>
      <c r="G17" s="1" t="s">
        <v>11</v>
      </c>
      <c r="H17" s="1" t="s">
        <v>30</v>
      </c>
      <c r="I17" s="1">
        <v>0</v>
      </c>
      <c r="J17" s="1">
        <f t="shared" si="0"/>
        <v>1</v>
      </c>
      <c r="K17" s="1" t="s">
        <v>31</v>
      </c>
      <c r="L17" s="1" t="s">
        <v>31</v>
      </c>
      <c r="M17" s="1" t="s">
        <v>31</v>
      </c>
      <c r="N17" s="1" t="s">
        <v>31</v>
      </c>
    </row>
    <row r="18" spans="1:15" x14ac:dyDescent="0.2">
      <c r="A18" s="1" t="s">
        <v>68</v>
      </c>
      <c r="B18" s="1">
        <v>-4.0000000000000002E-4</v>
      </c>
      <c r="C18" s="1" t="s">
        <v>45</v>
      </c>
      <c r="D18" s="1" t="s">
        <v>81</v>
      </c>
      <c r="E18" s="1" t="s">
        <v>68</v>
      </c>
      <c r="F18" s="1" t="s">
        <v>46</v>
      </c>
      <c r="G18" s="1" t="s">
        <v>11</v>
      </c>
      <c r="H18" s="1" t="s">
        <v>30</v>
      </c>
      <c r="I18" s="1">
        <v>0</v>
      </c>
      <c r="J18" s="1">
        <f t="shared" si="0"/>
        <v>-4.0000000000000002E-4</v>
      </c>
      <c r="K18" s="1" t="s">
        <v>31</v>
      </c>
      <c r="L18" s="1" t="s">
        <v>31</v>
      </c>
      <c r="M18" s="1" t="s">
        <v>31</v>
      </c>
      <c r="N18" s="1" t="s">
        <v>31</v>
      </c>
    </row>
    <row r="19" spans="1:15" x14ac:dyDescent="0.2">
      <c r="A19" s="1" t="s">
        <v>86</v>
      </c>
      <c r="B19" s="1">
        <v>2.0500000000000002E-3</v>
      </c>
      <c r="C19" s="1" t="s">
        <v>87</v>
      </c>
      <c r="D19" s="1" t="s">
        <v>88</v>
      </c>
      <c r="E19" s="1" t="s">
        <v>89</v>
      </c>
      <c r="F19" s="1" t="s">
        <v>90</v>
      </c>
      <c r="G19" s="1" t="s">
        <v>11</v>
      </c>
      <c r="H19" s="1" t="s">
        <v>30</v>
      </c>
      <c r="I19" s="1">
        <v>0</v>
      </c>
      <c r="J19" s="1">
        <f>B19</f>
        <v>2.0500000000000002E-3</v>
      </c>
      <c r="K19" s="1" t="s">
        <v>31</v>
      </c>
      <c r="L19" s="1" t="s">
        <v>31</v>
      </c>
      <c r="M19" s="1" t="s">
        <v>31</v>
      </c>
      <c r="N19" s="1" t="s">
        <v>31</v>
      </c>
      <c r="O19" s="1" t="s">
        <v>91</v>
      </c>
    </row>
    <row r="20" spans="1:15" x14ac:dyDescent="0.2">
      <c r="A20" s="1" t="s">
        <v>92</v>
      </c>
      <c r="B20" s="1">
        <v>2.0000000000000002E-5</v>
      </c>
      <c r="C20" s="1" t="s">
        <v>93</v>
      </c>
      <c r="D20" s="1" t="s">
        <v>88</v>
      </c>
      <c r="E20" s="1" t="s">
        <v>94</v>
      </c>
      <c r="F20" s="1" t="s">
        <v>90</v>
      </c>
      <c r="G20" s="1" t="s">
        <v>11</v>
      </c>
      <c r="H20" s="1" t="s">
        <v>30</v>
      </c>
      <c r="I20" s="1">
        <v>0</v>
      </c>
      <c r="J20" s="1">
        <f>B20</f>
        <v>2.0000000000000002E-5</v>
      </c>
      <c r="K20" s="1" t="s">
        <v>31</v>
      </c>
      <c r="L20" s="1" t="s">
        <v>31</v>
      </c>
      <c r="M20" s="1" t="s">
        <v>31</v>
      </c>
      <c r="N20" s="1" t="s">
        <v>31</v>
      </c>
      <c r="O20" s="1" t="s">
        <v>91</v>
      </c>
    </row>
    <row r="21" spans="1:15" x14ac:dyDescent="0.2">
      <c r="A21" s="1" t="s">
        <v>95</v>
      </c>
      <c r="B21" s="6">
        <v>0.1</v>
      </c>
      <c r="C21" s="1" t="s">
        <v>96</v>
      </c>
      <c r="D21" s="1" t="s">
        <v>88</v>
      </c>
      <c r="E21" s="1" t="s">
        <v>97</v>
      </c>
      <c r="F21" s="1" t="s">
        <v>90</v>
      </c>
      <c r="G21" s="1" t="s">
        <v>11</v>
      </c>
      <c r="H21" s="1" t="s">
        <v>30</v>
      </c>
      <c r="I21" s="1">
        <v>0</v>
      </c>
      <c r="J21" s="1">
        <f>B21</f>
        <v>0.1</v>
      </c>
      <c r="K21" s="1" t="s">
        <v>31</v>
      </c>
      <c r="L21" s="1" t="s">
        <v>31</v>
      </c>
      <c r="M21" s="1" t="s">
        <v>31</v>
      </c>
      <c r="N21" s="1" t="s">
        <v>31</v>
      </c>
      <c r="O21" s="1" t="s">
        <v>91</v>
      </c>
    </row>
  </sheetData>
  <pageMargins left="0.7" right="0.7" top="0.78740157499999996" bottom="0.78740157499999996" header="0.3" footer="0.3"/>
  <pageSetup paperSize="9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557A4D-EFAC-5445-978D-46F879842E07}">
  <sheetPr codeName="Tabelle6"/>
  <dimension ref="A1:P19"/>
  <sheetViews>
    <sheetView workbookViewId="0">
      <selection activeCell="H21" sqref="H21"/>
    </sheetView>
  </sheetViews>
  <sheetFormatPr baseColWidth="10" defaultRowHeight="15" x14ac:dyDescent="0.2"/>
  <cols>
    <col min="1" max="1" width="77.6640625" style="1" bestFit="1" customWidth="1"/>
    <col min="2" max="2" width="37" style="1" bestFit="1" customWidth="1"/>
    <col min="3" max="3" width="14.1640625" style="1" customWidth="1"/>
    <col min="4" max="4" width="28.33203125" style="1" bestFit="1" customWidth="1"/>
    <col min="5" max="5" width="47" style="1" bestFit="1" customWidth="1"/>
    <col min="6" max="6" width="18.5" style="1" bestFit="1" customWidth="1"/>
    <col min="7" max="7" width="22.5" style="1" bestFit="1" customWidth="1"/>
    <col min="8" max="8" width="11.5" style="1" bestFit="1" customWidth="1"/>
    <col min="9" max="9" width="14.6640625" style="1" bestFit="1" customWidth="1"/>
    <col min="10" max="10" width="6.6640625" style="1" bestFit="1" customWidth="1"/>
    <col min="11" max="13" width="9.5" style="1" bestFit="1" customWidth="1"/>
    <col min="14" max="14" width="9.6640625" style="1" bestFit="1" customWidth="1"/>
    <col min="15" max="15" width="22.83203125" style="1" bestFit="1" customWidth="1"/>
    <col min="16" max="16384" width="10.83203125" style="1"/>
  </cols>
  <sheetData>
    <row r="1" spans="1:16" x14ac:dyDescent="0.2">
      <c r="A1" s="1" t="s">
        <v>0</v>
      </c>
      <c r="B1" s="1">
        <v>11</v>
      </c>
      <c r="C1" s="2" t="s">
        <v>1</v>
      </c>
    </row>
    <row r="2" spans="1:16" x14ac:dyDescent="0.2">
      <c r="C2" s="2"/>
    </row>
    <row r="3" spans="1:16" ht="16" x14ac:dyDescent="0.2">
      <c r="A3" s="3" t="s">
        <v>5</v>
      </c>
      <c r="B3" s="3" t="s">
        <v>48</v>
      </c>
      <c r="C3" s="2" t="s">
        <v>6</v>
      </c>
    </row>
    <row r="4" spans="1:16" ht="16" x14ac:dyDescent="0.2">
      <c r="A4" s="1" t="s">
        <v>7</v>
      </c>
      <c r="B4" s="4" t="s">
        <v>34</v>
      </c>
    </row>
    <row r="5" spans="1:16" ht="16" x14ac:dyDescent="0.2">
      <c r="A5" s="1" t="s">
        <v>8</v>
      </c>
      <c r="B5" s="4" t="str">
        <f>B3</f>
        <v>Spraying</v>
      </c>
    </row>
    <row r="6" spans="1:16" x14ac:dyDescent="0.2">
      <c r="A6" s="1" t="s">
        <v>9</v>
      </c>
      <c r="B6" s="1" t="s">
        <v>50</v>
      </c>
    </row>
    <row r="7" spans="1:16" x14ac:dyDescent="0.2">
      <c r="A7" s="1" t="s">
        <v>10</v>
      </c>
      <c r="B7" s="1" t="s">
        <v>11</v>
      </c>
    </row>
    <row r="8" spans="1:16" x14ac:dyDescent="0.2">
      <c r="A8" s="1" t="s">
        <v>12</v>
      </c>
      <c r="B8" s="1">
        <v>1</v>
      </c>
    </row>
    <row r="9" spans="1:16" x14ac:dyDescent="0.2">
      <c r="A9" s="1" t="s">
        <v>13</v>
      </c>
      <c r="B9" s="1" t="s">
        <v>51</v>
      </c>
    </row>
    <row r="10" spans="1:16" x14ac:dyDescent="0.2">
      <c r="A10" s="1" t="s">
        <v>14</v>
      </c>
      <c r="B10" s="1" t="s">
        <v>15</v>
      </c>
    </row>
    <row r="11" spans="1:16" x14ac:dyDescent="0.2">
      <c r="A11" s="1" t="s">
        <v>16</v>
      </c>
      <c r="B11" s="1" t="s">
        <v>17</v>
      </c>
    </row>
    <row r="12" spans="1:16" ht="16" x14ac:dyDescent="0.2">
      <c r="A12" s="5" t="s">
        <v>18</v>
      </c>
    </row>
    <row r="13" spans="1:16" ht="16" x14ac:dyDescent="0.2">
      <c r="A13" s="5" t="s">
        <v>19</v>
      </c>
      <c r="B13" s="5" t="s">
        <v>20</v>
      </c>
      <c r="C13" s="5" t="s">
        <v>16</v>
      </c>
      <c r="D13" s="5" t="s">
        <v>21</v>
      </c>
      <c r="E13" s="5" t="s">
        <v>13</v>
      </c>
      <c r="F13" s="5" t="s">
        <v>7</v>
      </c>
      <c r="G13" s="5" t="s">
        <v>10</v>
      </c>
      <c r="H13" s="5" t="s">
        <v>14</v>
      </c>
      <c r="I13" s="5" t="s">
        <v>22</v>
      </c>
      <c r="J13" s="5" t="s">
        <v>23</v>
      </c>
      <c r="K13" s="5" t="s">
        <v>24</v>
      </c>
      <c r="L13" s="5" t="s">
        <v>25</v>
      </c>
      <c r="M13" s="5" t="s">
        <v>26</v>
      </c>
      <c r="N13" s="5" t="s">
        <v>27</v>
      </c>
      <c r="O13" s="5" t="s">
        <v>28</v>
      </c>
      <c r="P13" s="5" t="s">
        <v>29</v>
      </c>
    </row>
    <row r="14" spans="1:16" x14ac:dyDescent="0.2">
      <c r="A14" s="1" t="s">
        <v>82</v>
      </c>
      <c r="B14" s="1">
        <v>7.4999999999999997E-2</v>
      </c>
      <c r="C14" s="1" t="s">
        <v>33</v>
      </c>
      <c r="D14" s="1" t="s">
        <v>79</v>
      </c>
      <c r="E14" s="1" t="s">
        <v>32</v>
      </c>
      <c r="F14" s="1" t="s">
        <v>36</v>
      </c>
      <c r="G14" s="1" t="s">
        <v>11</v>
      </c>
      <c r="H14" s="1" t="s">
        <v>30</v>
      </c>
      <c r="I14" s="1">
        <v>0</v>
      </c>
      <c r="J14" s="1">
        <f>B14</f>
        <v>7.4999999999999997E-2</v>
      </c>
      <c r="K14" s="1" t="s">
        <v>31</v>
      </c>
      <c r="L14" s="1" t="s">
        <v>31</v>
      </c>
      <c r="M14" s="1" t="s">
        <v>31</v>
      </c>
      <c r="N14" s="1" t="s">
        <v>31</v>
      </c>
      <c r="P14" s="1" t="s">
        <v>100</v>
      </c>
    </row>
    <row r="15" spans="1:16" x14ac:dyDescent="0.2">
      <c r="A15" s="1" t="s">
        <v>69</v>
      </c>
      <c r="B15" s="1">
        <v>3.8100000000000002E-2</v>
      </c>
      <c r="C15" s="1" t="s">
        <v>38</v>
      </c>
      <c r="D15" s="1" t="s">
        <v>80</v>
      </c>
      <c r="E15" s="1" t="s">
        <v>69</v>
      </c>
      <c r="F15" s="1" t="s">
        <v>39</v>
      </c>
      <c r="G15" s="1" t="s">
        <v>11</v>
      </c>
      <c r="H15" s="1" t="s">
        <v>30</v>
      </c>
      <c r="I15" s="1">
        <v>0</v>
      </c>
      <c r="J15" s="1">
        <f>B15</f>
        <v>3.8100000000000002E-2</v>
      </c>
      <c r="K15" s="1" t="s">
        <v>31</v>
      </c>
      <c r="L15" s="1" t="s">
        <v>31</v>
      </c>
      <c r="M15" s="1" t="s">
        <v>31</v>
      </c>
      <c r="N15" s="1" t="s">
        <v>31</v>
      </c>
      <c r="P15" s="1" t="s">
        <v>62</v>
      </c>
    </row>
    <row r="16" spans="1:16" x14ac:dyDescent="0.2">
      <c r="A16" s="1" t="s">
        <v>54</v>
      </c>
      <c r="B16" s="1">
        <v>1</v>
      </c>
      <c r="C16" s="1" t="s">
        <v>17</v>
      </c>
      <c r="D16" s="1" t="s">
        <v>78</v>
      </c>
      <c r="E16" s="1" t="s">
        <v>49</v>
      </c>
      <c r="F16" s="1" t="s">
        <v>43</v>
      </c>
      <c r="G16" s="1" t="s">
        <v>11</v>
      </c>
      <c r="H16" s="1" t="s">
        <v>30</v>
      </c>
      <c r="I16" s="1">
        <v>0</v>
      </c>
      <c r="J16" s="1">
        <f>B16</f>
        <v>1</v>
      </c>
      <c r="K16" s="1" t="s">
        <v>31</v>
      </c>
      <c r="L16" s="1" t="s">
        <v>31</v>
      </c>
      <c r="M16" s="1" t="s">
        <v>31</v>
      </c>
      <c r="N16" s="1" t="s">
        <v>31</v>
      </c>
    </row>
    <row r="17" spans="1:15" x14ac:dyDescent="0.2">
      <c r="A17" s="1" t="s">
        <v>86</v>
      </c>
      <c r="B17" s="1">
        <v>2.0500000000000002E-3</v>
      </c>
      <c r="C17" s="1" t="s">
        <v>87</v>
      </c>
      <c r="D17" s="1" t="s">
        <v>88</v>
      </c>
      <c r="E17" s="1" t="s">
        <v>89</v>
      </c>
      <c r="F17" s="1" t="s">
        <v>90</v>
      </c>
      <c r="G17" s="1" t="s">
        <v>11</v>
      </c>
      <c r="H17" s="1" t="s">
        <v>30</v>
      </c>
      <c r="I17" s="1">
        <v>0</v>
      </c>
      <c r="J17" s="1">
        <f>B17</f>
        <v>2.0500000000000002E-3</v>
      </c>
      <c r="K17" s="1" t="s">
        <v>31</v>
      </c>
      <c r="L17" s="1" t="s">
        <v>31</v>
      </c>
      <c r="M17" s="1" t="s">
        <v>31</v>
      </c>
      <c r="N17" s="1" t="s">
        <v>31</v>
      </c>
      <c r="O17" s="1" t="s">
        <v>91</v>
      </c>
    </row>
    <row r="18" spans="1:15" x14ac:dyDescent="0.2">
      <c r="A18" s="1" t="s">
        <v>92</v>
      </c>
      <c r="B18" s="1">
        <v>3.1999999999999999E-5</v>
      </c>
      <c r="C18" s="1" t="s">
        <v>93</v>
      </c>
      <c r="D18" s="1" t="s">
        <v>88</v>
      </c>
      <c r="E18" s="1" t="s">
        <v>94</v>
      </c>
      <c r="F18" s="1" t="s">
        <v>90</v>
      </c>
      <c r="G18" s="1" t="s">
        <v>11</v>
      </c>
      <c r="H18" s="1" t="s">
        <v>30</v>
      </c>
      <c r="I18" s="1">
        <v>0</v>
      </c>
      <c r="J18" s="1">
        <f>B18</f>
        <v>3.1999999999999999E-5</v>
      </c>
      <c r="K18" s="1" t="s">
        <v>31</v>
      </c>
      <c r="L18" s="1" t="s">
        <v>31</v>
      </c>
      <c r="M18" s="1" t="s">
        <v>31</v>
      </c>
      <c r="N18" s="1" t="s">
        <v>31</v>
      </c>
      <c r="O18" s="1" t="s">
        <v>91</v>
      </c>
    </row>
    <row r="19" spans="1:15" x14ac:dyDescent="0.2">
      <c r="A19" s="1" t="s">
        <v>95</v>
      </c>
      <c r="B19" s="6">
        <v>0.24</v>
      </c>
      <c r="C19" s="1" t="s">
        <v>96</v>
      </c>
      <c r="D19" s="1" t="s">
        <v>88</v>
      </c>
      <c r="E19" s="1" t="s">
        <v>97</v>
      </c>
      <c r="F19" s="1" t="s">
        <v>90</v>
      </c>
      <c r="G19" s="1" t="s">
        <v>11</v>
      </c>
      <c r="H19" s="1" t="s">
        <v>30</v>
      </c>
      <c r="I19" s="1">
        <v>0</v>
      </c>
      <c r="J19" s="1">
        <f>B19</f>
        <v>0.24</v>
      </c>
      <c r="K19" s="1" t="s">
        <v>31</v>
      </c>
      <c r="L19" s="1" t="s">
        <v>31</v>
      </c>
      <c r="M19" s="1" t="s">
        <v>31</v>
      </c>
      <c r="N19" s="1" t="s">
        <v>31</v>
      </c>
      <c r="O19" s="1" t="s">
        <v>91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50D229-4842-6E43-921C-E47A03437020}">
  <sheetPr codeName="Tabelle7"/>
  <dimension ref="A1:P19"/>
  <sheetViews>
    <sheetView workbookViewId="0">
      <selection activeCell="J23" sqref="J23"/>
    </sheetView>
  </sheetViews>
  <sheetFormatPr baseColWidth="10" defaultRowHeight="15" x14ac:dyDescent="0.2"/>
  <cols>
    <col min="1" max="1" width="77.6640625" style="1" bestFit="1" customWidth="1"/>
    <col min="2" max="2" width="37" style="1" bestFit="1" customWidth="1"/>
    <col min="3" max="3" width="14.1640625" style="1" customWidth="1"/>
    <col min="4" max="4" width="28.33203125" style="1" bestFit="1" customWidth="1"/>
    <col min="5" max="5" width="47" style="1" bestFit="1" customWidth="1"/>
    <col min="6" max="6" width="18.5" style="1" bestFit="1" customWidth="1"/>
    <col min="7" max="7" width="22.5" style="1" bestFit="1" customWidth="1"/>
    <col min="8" max="8" width="11.5" style="1" bestFit="1" customWidth="1"/>
    <col min="9" max="9" width="14.6640625" style="1" bestFit="1" customWidth="1"/>
    <col min="10" max="10" width="6.6640625" style="1" bestFit="1" customWidth="1"/>
    <col min="11" max="13" width="9.5" style="1" bestFit="1" customWidth="1"/>
    <col min="14" max="14" width="9.6640625" style="1" bestFit="1" customWidth="1"/>
    <col min="15" max="15" width="22.83203125" style="1" bestFit="1" customWidth="1"/>
    <col min="16" max="16384" width="10.83203125" style="1"/>
  </cols>
  <sheetData>
    <row r="1" spans="1:16" x14ac:dyDescent="0.2">
      <c r="A1" s="1" t="s">
        <v>0</v>
      </c>
      <c r="B1" s="1">
        <v>11</v>
      </c>
      <c r="C1" s="2" t="s">
        <v>1</v>
      </c>
    </row>
    <row r="2" spans="1:16" x14ac:dyDescent="0.2">
      <c r="C2" s="2"/>
    </row>
    <row r="3" spans="1:16" ht="16" x14ac:dyDescent="0.2">
      <c r="A3" s="3" t="s">
        <v>5</v>
      </c>
      <c r="B3" s="3" t="s">
        <v>52</v>
      </c>
      <c r="C3" s="2" t="s">
        <v>6</v>
      </c>
    </row>
    <row r="4" spans="1:16" ht="16" x14ac:dyDescent="0.2">
      <c r="A4" s="1" t="s">
        <v>7</v>
      </c>
      <c r="B4" s="4" t="s">
        <v>34</v>
      </c>
    </row>
    <row r="5" spans="1:16" ht="16" x14ac:dyDescent="0.2">
      <c r="A5" s="1" t="s">
        <v>8</v>
      </c>
      <c r="B5" s="4" t="str">
        <f>B3</f>
        <v>Heating</v>
      </c>
    </row>
    <row r="6" spans="1:16" x14ac:dyDescent="0.2">
      <c r="A6" s="1" t="s">
        <v>9</v>
      </c>
      <c r="B6" s="1" t="s">
        <v>55</v>
      </c>
    </row>
    <row r="7" spans="1:16" x14ac:dyDescent="0.2">
      <c r="A7" s="1" t="s">
        <v>10</v>
      </c>
      <c r="B7" s="1" t="s">
        <v>11</v>
      </c>
    </row>
    <row r="8" spans="1:16" x14ac:dyDescent="0.2">
      <c r="A8" s="1" t="s">
        <v>12</v>
      </c>
      <c r="B8" s="1">
        <v>1</v>
      </c>
    </row>
    <row r="9" spans="1:16" x14ac:dyDescent="0.2">
      <c r="A9" s="1" t="s">
        <v>13</v>
      </c>
      <c r="B9" s="1" t="s">
        <v>53</v>
      </c>
    </row>
    <row r="10" spans="1:16" x14ac:dyDescent="0.2">
      <c r="A10" s="1" t="s">
        <v>14</v>
      </c>
      <c r="B10" s="1" t="s">
        <v>15</v>
      </c>
    </row>
    <row r="11" spans="1:16" x14ac:dyDescent="0.2">
      <c r="A11" s="1" t="s">
        <v>16</v>
      </c>
      <c r="B11" s="1" t="s">
        <v>17</v>
      </c>
    </row>
    <row r="12" spans="1:16" ht="16" x14ac:dyDescent="0.2">
      <c r="A12" s="5" t="s">
        <v>18</v>
      </c>
    </row>
    <row r="13" spans="1:16" ht="16" x14ac:dyDescent="0.2">
      <c r="A13" s="5" t="s">
        <v>19</v>
      </c>
      <c r="B13" s="5" t="s">
        <v>20</v>
      </c>
      <c r="C13" s="5" t="s">
        <v>16</v>
      </c>
      <c r="D13" s="5" t="s">
        <v>21</v>
      </c>
      <c r="E13" s="5" t="s">
        <v>13</v>
      </c>
      <c r="F13" s="5" t="s">
        <v>7</v>
      </c>
      <c r="G13" s="5" t="s">
        <v>10</v>
      </c>
      <c r="H13" s="5" t="s">
        <v>14</v>
      </c>
      <c r="I13" s="5" t="s">
        <v>22</v>
      </c>
      <c r="J13" s="5" t="s">
        <v>23</v>
      </c>
      <c r="K13" s="5" t="s">
        <v>24</v>
      </c>
      <c r="L13" s="5" t="s">
        <v>25</v>
      </c>
      <c r="M13" s="5" t="s">
        <v>26</v>
      </c>
      <c r="N13" s="5" t="s">
        <v>27</v>
      </c>
      <c r="O13" s="5" t="s">
        <v>28</v>
      </c>
      <c r="P13" s="5" t="s">
        <v>29</v>
      </c>
    </row>
    <row r="14" spans="1:16" x14ac:dyDescent="0.2">
      <c r="A14" s="1" t="s">
        <v>82</v>
      </c>
      <c r="B14" s="1">
        <v>0.70650000000000002</v>
      </c>
      <c r="C14" s="1" t="s">
        <v>33</v>
      </c>
      <c r="D14" s="1" t="s">
        <v>79</v>
      </c>
      <c r="E14" s="1" t="s">
        <v>32</v>
      </c>
      <c r="F14" s="1" t="s">
        <v>36</v>
      </c>
      <c r="G14" s="1" t="s">
        <v>11</v>
      </c>
      <c r="H14" s="1" t="s">
        <v>30</v>
      </c>
      <c r="I14" s="1">
        <v>0</v>
      </c>
      <c r="J14" s="1">
        <f>B14</f>
        <v>0.70650000000000002</v>
      </c>
      <c r="K14" s="1" t="s">
        <v>31</v>
      </c>
      <c r="L14" s="1" t="s">
        <v>31</v>
      </c>
      <c r="M14" s="1" t="s">
        <v>31</v>
      </c>
      <c r="N14" s="1" t="s">
        <v>31</v>
      </c>
      <c r="P14" s="1" t="s">
        <v>98</v>
      </c>
    </row>
    <row r="15" spans="1:16" x14ac:dyDescent="0.2">
      <c r="A15" s="1" t="s">
        <v>66</v>
      </c>
      <c r="B15" s="1">
        <v>0.3</v>
      </c>
      <c r="C15" s="1" t="s">
        <v>38</v>
      </c>
      <c r="D15" s="1" t="s">
        <v>80</v>
      </c>
      <c r="E15" s="1" t="s">
        <v>66</v>
      </c>
      <c r="F15" s="1" t="s">
        <v>44</v>
      </c>
      <c r="G15" s="1" t="s">
        <v>11</v>
      </c>
      <c r="H15" s="1" t="s">
        <v>30</v>
      </c>
      <c r="I15" s="1">
        <v>0</v>
      </c>
      <c r="J15" s="1">
        <f>B15</f>
        <v>0.3</v>
      </c>
      <c r="K15" s="1" t="s">
        <v>31</v>
      </c>
      <c r="L15" s="1" t="s">
        <v>31</v>
      </c>
      <c r="M15" s="1" t="s">
        <v>31</v>
      </c>
      <c r="N15" s="1" t="s">
        <v>31</v>
      </c>
      <c r="P15" s="1" t="s">
        <v>37</v>
      </c>
    </row>
    <row r="16" spans="1:16" x14ac:dyDescent="0.2">
      <c r="A16" s="1" t="s">
        <v>48</v>
      </c>
      <c r="B16" s="1">
        <v>1</v>
      </c>
      <c r="C16" s="1" t="s">
        <v>17</v>
      </c>
      <c r="D16" s="1" t="s">
        <v>78</v>
      </c>
      <c r="E16" s="1" t="s">
        <v>51</v>
      </c>
      <c r="F16" s="1" t="s">
        <v>43</v>
      </c>
      <c r="G16" s="1" t="s">
        <v>11</v>
      </c>
      <c r="H16" s="1" t="s">
        <v>30</v>
      </c>
      <c r="I16" s="1">
        <v>0</v>
      </c>
      <c r="J16" s="1">
        <f>B16</f>
        <v>1</v>
      </c>
      <c r="K16" s="1" t="s">
        <v>31</v>
      </c>
      <c r="L16" s="1" t="s">
        <v>31</v>
      </c>
      <c r="M16" s="1" t="s">
        <v>31</v>
      </c>
      <c r="N16" s="1" t="s">
        <v>31</v>
      </c>
    </row>
    <row r="17" spans="1:15" x14ac:dyDescent="0.2">
      <c r="A17" s="1" t="s">
        <v>86</v>
      </c>
      <c r="B17" s="1">
        <v>2.0500000000000002E-3</v>
      </c>
      <c r="C17" s="1" t="s">
        <v>87</v>
      </c>
      <c r="D17" s="1" t="s">
        <v>88</v>
      </c>
      <c r="E17" s="1" t="s">
        <v>89</v>
      </c>
      <c r="F17" s="1" t="s">
        <v>90</v>
      </c>
      <c r="G17" s="1" t="s">
        <v>11</v>
      </c>
      <c r="H17" s="1" t="s">
        <v>30</v>
      </c>
      <c r="I17" s="1">
        <v>0</v>
      </c>
      <c r="J17" s="1">
        <f>B17</f>
        <v>2.0500000000000002E-3</v>
      </c>
      <c r="K17" s="1" t="s">
        <v>31</v>
      </c>
      <c r="L17" s="1" t="s">
        <v>31</v>
      </c>
      <c r="M17" s="1" t="s">
        <v>31</v>
      </c>
      <c r="N17" s="1" t="s">
        <v>31</v>
      </c>
      <c r="O17" s="1" t="s">
        <v>91</v>
      </c>
    </row>
    <row r="18" spans="1:15" x14ac:dyDescent="0.2">
      <c r="A18" s="1" t="s">
        <v>92</v>
      </c>
      <c r="B18" s="1">
        <v>2.8E-5</v>
      </c>
      <c r="C18" s="1" t="s">
        <v>93</v>
      </c>
      <c r="D18" s="1" t="s">
        <v>88</v>
      </c>
      <c r="E18" s="1" t="s">
        <v>94</v>
      </c>
      <c r="F18" s="1" t="s">
        <v>90</v>
      </c>
      <c r="G18" s="1" t="s">
        <v>11</v>
      </c>
      <c r="H18" s="1" t="s">
        <v>30</v>
      </c>
      <c r="I18" s="1">
        <v>0</v>
      </c>
      <c r="J18" s="1">
        <f>B18</f>
        <v>2.8E-5</v>
      </c>
      <c r="K18" s="1" t="s">
        <v>31</v>
      </c>
      <c r="L18" s="1" t="s">
        <v>31</v>
      </c>
      <c r="M18" s="1" t="s">
        <v>31</v>
      </c>
      <c r="N18" s="1" t="s">
        <v>31</v>
      </c>
      <c r="O18" s="1" t="s">
        <v>91</v>
      </c>
    </row>
    <row r="19" spans="1:15" x14ac:dyDescent="0.2">
      <c r="A19" s="1" t="s">
        <v>95</v>
      </c>
      <c r="B19" s="6">
        <v>0.2</v>
      </c>
      <c r="C19" s="1" t="s">
        <v>96</v>
      </c>
      <c r="D19" s="1" t="s">
        <v>88</v>
      </c>
      <c r="E19" s="1" t="s">
        <v>97</v>
      </c>
      <c r="F19" s="1" t="s">
        <v>90</v>
      </c>
      <c r="G19" s="1" t="s">
        <v>11</v>
      </c>
      <c r="H19" s="1" t="s">
        <v>30</v>
      </c>
      <c r="I19" s="1">
        <v>0</v>
      </c>
      <c r="J19" s="1">
        <f>B19</f>
        <v>0.2</v>
      </c>
      <c r="K19" s="1" t="s">
        <v>31</v>
      </c>
      <c r="L19" s="1" t="s">
        <v>31</v>
      </c>
      <c r="M19" s="1" t="s">
        <v>31</v>
      </c>
      <c r="N19" s="1" t="s">
        <v>31</v>
      </c>
      <c r="O19" s="1" t="s">
        <v>91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5FDFA2-AB79-9C49-91E7-045BD2F8172B}">
  <sheetPr codeName="Tabelle8"/>
  <dimension ref="A1:P19"/>
  <sheetViews>
    <sheetView workbookViewId="0">
      <selection activeCell="A27" sqref="A27"/>
    </sheetView>
  </sheetViews>
  <sheetFormatPr baseColWidth="10" defaultRowHeight="15" x14ac:dyDescent="0.2"/>
  <cols>
    <col min="1" max="1" width="77.6640625" style="1" bestFit="1" customWidth="1"/>
    <col min="2" max="2" width="37" style="1" bestFit="1" customWidth="1"/>
    <col min="3" max="3" width="14.1640625" style="1" customWidth="1"/>
    <col min="4" max="4" width="28.33203125" style="1" bestFit="1" customWidth="1"/>
    <col min="5" max="5" width="47" style="1" bestFit="1" customWidth="1"/>
    <col min="6" max="6" width="18.5" style="1" bestFit="1" customWidth="1"/>
    <col min="7" max="7" width="22.5" style="1" bestFit="1" customWidth="1"/>
    <col min="8" max="8" width="11.5" style="1" bestFit="1" customWidth="1"/>
    <col min="9" max="9" width="14.6640625" style="1" bestFit="1" customWidth="1"/>
    <col min="10" max="10" width="6.6640625" style="1" bestFit="1" customWidth="1"/>
    <col min="11" max="13" width="9.5" style="1" bestFit="1" customWidth="1"/>
    <col min="14" max="14" width="9.6640625" style="1" bestFit="1" customWidth="1"/>
    <col min="15" max="15" width="22.83203125" style="1" bestFit="1" customWidth="1"/>
    <col min="16" max="16384" width="10.83203125" style="1"/>
  </cols>
  <sheetData>
    <row r="1" spans="1:16" x14ac:dyDescent="0.2">
      <c r="A1" s="1" t="s">
        <v>0</v>
      </c>
      <c r="B1" s="1">
        <v>11</v>
      </c>
      <c r="C1" s="2" t="s">
        <v>1</v>
      </c>
    </row>
    <row r="2" spans="1:16" x14ac:dyDescent="0.2">
      <c r="C2" s="2"/>
    </row>
    <row r="3" spans="1:16" ht="16" x14ac:dyDescent="0.2">
      <c r="A3" s="3" t="s">
        <v>5</v>
      </c>
      <c r="B3" s="3" t="s">
        <v>56</v>
      </c>
      <c r="C3" s="2" t="s">
        <v>6</v>
      </c>
    </row>
    <row r="4" spans="1:16" ht="16" x14ac:dyDescent="0.2">
      <c r="A4" s="1" t="s">
        <v>7</v>
      </c>
      <c r="B4" s="4" t="s">
        <v>34</v>
      </c>
    </row>
    <row r="5" spans="1:16" ht="16" x14ac:dyDescent="0.2">
      <c r="A5" s="1" t="s">
        <v>8</v>
      </c>
      <c r="B5" s="4" t="str">
        <f>B3</f>
        <v>Attaching handle</v>
      </c>
    </row>
    <row r="6" spans="1:16" x14ac:dyDescent="0.2">
      <c r="A6" s="1" t="s">
        <v>9</v>
      </c>
      <c r="B6" s="1" t="s">
        <v>57</v>
      </c>
    </row>
    <row r="7" spans="1:16" x14ac:dyDescent="0.2">
      <c r="A7" s="1" t="s">
        <v>10</v>
      </c>
      <c r="B7" s="1" t="s">
        <v>11</v>
      </c>
    </row>
    <row r="8" spans="1:16" x14ac:dyDescent="0.2">
      <c r="A8" s="1" t="s">
        <v>12</v>
      </c>
      <c r="B8" s="1">
        <v>1</v>
      </c>
    </row>
    <row r="9" spans="1:16" x14ac:dyDescent="0.2">
      <c r="A9" s="1" t="s">
        <v>13</v>
      </c>
      <c r="B9" s="1" t="s">
        <v>58</v>
      </c>
    </row>
    <row r="10" spans="1:16" x14ac:dyDescent="0.2">
      <c r="A10" s="1" t="s">
        <v>14</v>
      </c>
      <c r="B10" s="1" t="s">
        <v>15</v>
      </c>
    </row>
    <row r="11" spans="1:16" x14ac:dyDescent="0.2">
      <c r="A11" s="1" t="s">
        <v>16</v>
      </c>
      <c r="B11" s="1" t="s">
        <v>17</v>
      </c>
    </row>
    <row r="12" spans="1:16" ht="16" x14ac:dyDescent="0.2">
      <c r="A12" s="5" t="s">
        <v>18</v>
      </c>
    </row>
    <row r="13" spans="1:16" ht="16" x14ac:dyDescent="0.2">
      <c r="A13" s="5" t="s">
        <v>19</v>
      </c>
      <c r="B13" s="5" t="s">
        <v>20</v>
      </c>
      <c r="C13" s="5" t="s">
        <v>16</v>
      </c>
      <c r="D13" s="5" t="s">
        <v>21</v>
      </c>
      <c r="E13" s="5" t="s">
        <v>13</v>
      </c>
      <c r="F13" s="5" t="s">
        <v>7</v>
      </c>
      <c r="G13" s="5" t="s">
        <v>10</v>
      </c>
      <c r="H13" s="5" t="s">
        <v>14</v>
      </c>
      <c r="I13" s="5" t="s">
        <v>22</v>
      </c>
      <c r="J13" s="5" t="s">
        <v>23</v>
      </c>
      <c r="K13" s="5" t="s">
        <v>24</v>
      </c>
      <c r="L13" s="5" t="s">
        <v>25</v>
      </c>
      <c r="M13" s="5" t="s">
        <v>26</v>
      </c>
      <c r="N13" s="5" t="s">
        <v>27</v>
      </c>
      <c r="O13" s="5" t="s">
        <v>28</v>
      </c>
      <c r="P13" s="5" t="s">
        <v>29</v>
      </c>
    </row>
    <row r="14" spans="1:16" x14ac:dyDescent="0.2">
      <c r="A14" s="1" t="s">
        <v>82</v>
      </c>
      <c r="B14" s="1">
        <v>1E-3</v>
      </c>
      <c r="C14" s="1" t="s">
        <v>33</v>
      </c>
      <c r="D14" s="1" t="s">
        <v>79</v>
      </c>
      <c r="E14" s="1" t="s">
        <v>32</v>
      </c>
      <c r="F14" s="1" t="s">
        <v>36</v>
      </c>
      <c r="G14" s="1" t="s">
        <v>11</v>
      </c>
      <c r="H14" s="1" t="s">
        <v>30</v>
      </c>
      <c r="I14" s="1">
        <v>0</v>
      </c>
      <c r="J14" s="1">
        <f>B14</f>
        <v>1E-3</v>
      </c>
      <c r="K14" s="1" t="s">
        <v>31</v>
      </c>
      <c r="L14" s="1" t="s">
        <v>31</v>
      </c>
      <c r="M14" s="1" t="s">
        <v>31</v>
      </c>
      <c r="N14" s="1" t="s">
        <v>31</v>
      </c>
    </row>
    <row r="15" spans="1:16" x14ac:dyDescent="0.2">
      <c r="A15" s="1" t="s">
        <v>64</v>
      </c>
      <c r="B15" s="1">
        <v>0.1152</v>
      </c>
      <c r="C15" s="1" t="s">
        <v>38</v>
      </c>
      <c r="D15" s="1" t="s">
        <v>80</v>
      </c>
      <c r="E15" s="1" t="s">
        <v>64</v>
      </c>
      <c r="F15" s="1" t="s">
        <v>39</v>
      </c>
      <c r="G15" s="1" t="s">
        <v>11</v>
      </c>
      <c r="H15" s="1" t="s">
        <v>30</v>
      </c>
      <c r="I15" s="1">
        <v>0</v>
      </c>
      <c r="J15" s="1">
        <f>B15</f>
        <v>0.1152</v>
      </c>
      <c r="K15" s="1" t="s">
        <v>31</v>
      </c>
      <c r="L15" s="1" t="s">
        <v>31</v>
      </c>
      <c r="M15" s="1" t="s">
        <v>31</v>
      </c>
      <c r="N15" s="1" t="s">
        <v>31</v>
      </c>
      <c r="P15" s="1" t="s">
        <v>63</v>
      </c>
    </row>
    <row r="16" spans="1:16" x14ac:dyDescent="0.2">
      <c r="A16" s="1" t="s">
        <v>52</v>
      </c>
      <c r="B16" s="1">
        <v>1</v>
      </c>
      <c r="C16" s="1" t="s">
        <v>17</v>
      </c>
      <c r="D16" s="1" t="s">
        <v>78</v>
      </c>
      <c r="E16" s="1" t="s">
        <v>53</v>
      </c>
      <c r="F16" s="1" t="s">
        <v>43</v>
      </c>
      <c r="G16" s="1" t="s">
        <v>11</v>
      </c>
      <c r="H16" s="1" t="s">
        <v>30</v>
      </c>
      <c r="I16" s="1">
        <v>0</v>
      </c>
      <c r="J16" s="1">
        <f>B16</f>
        <v>1</v>
      </c>
      <c r="K16" s="1" t="s">
        <v>31</v>
      </c>
      <c r="L16" s="1" t="s">
        <v>31</v>
      </c>
      <c r="M16" s="1" t="s">
        <v>31</v>
      </c>
      <c r="N16" s="1" t="s">
        <v>31</v>
      </c>
    </row>
    <row r="17" spans="1:15" x14ac:dyDescent="0.2">
      <c r="A17" s="1" t="s">
        <v>86</v>
      </c>
      <c r="B17" s="1">
        <v>3.0699999999999998E-3</v>
      </c>
      <c r="C17" s="1" t="s">
        <v>87</v>
      </c>
      <c r="D17" s="1" t="s">
        <v>88</v>
      </c>
      <c r="E17" s="1" t="s">
        <v>89</v>
      </c>
      <c r="F17" s="1" t="s">
        <v>90</v>
      </c>
      <c r="G17" s="1" t="s">
        <v>11</v>
      </c>
      <c r="H17" s="1" t="s">
        <v>30</v>
      </c>
      <c r="I17" s="1">
        <v>0</v>
      </c>
      <c r="J17" s="1">
        <f>B17</f>
        <v>3.0699999999999998E-3</v>
      </c>
      <c r="K17" s="1" t="s">
        <v>31</v>
      </c>
      <c r="L17" s="1" t="s">
        <v>31</v>
      </c>
      <c r="M17" s="1" t="s">
        <v>31</v>
      </c>
      <c r="N17" s="1" t="s">
        <v>31</v>
      </c>
      <c r="O17" s="1" t="s">
        <v>91</v>
      </c>
    </row>
    <row r="18" spans="1:15" x14ac:dyDescent="0.2">
      <c r="A18" s="1" t="s">
        <v>92</v>
      </c>
      <c r="B18" s="1">
        <v>2.4000000000000001E-5</v>
      </c>
      <c r="C18" s="1" t="s">
        <v>93</v>
      </c>
      <c r="D18" s="1" t="s">
        <v>88</v>
      </c>
      <c r="E18" s="1" t="s">
        <v>94</v>
      </c>
      <c r="F18" s="1" t="s">
        <v>90</v>
      </c>
      <c r="G18" s="1" t="s">
        <v>11</v>
      </c>
      <c r="H18" s="1" t="s">
        <v>30</v>
      </c>
      <c r="I18" s="1">
        <v>0</v>
      </c>
      <c r="J18" s="1">
        <f>B18</f>
        <v>2.4000000000000001E-5</v>
      </c>
      <c r="K18" s="1" t="s">
        <v>31</v>
      </c>
      <c r="L18" s="1" t="s">
        <v>31</v>
      </c>
      <c r="M18" s="1" t="s">
        <v>31</v>
      </c>
      <c r="N18" s="1" t="s">
        <v>31</v>
      </c>
      <c r="O18" s="1" t="s">
        <v>91</v>
      </c>
    </row>
    <row r="19" spans="1:15" x14ac:dyDescent="0.2">
      <c r="A19" s="1" t="s">
        <v>95</v>
      </c>
      <c r="B19" s="6">
        <v>0.16</v>
      </c>
      <c r="C19" s="1" t="s">
        <v>96</v>
      </c>
      <c r="D19" s="1" t="s">
        <v>88</v>
      </c>
      <c r="E19" s="1" t="s">
        <v>97</v>
      </c>
      <c r="F19" s="1" t="s">
        <v>90</v>
      </c>
      <c r="G19" s="1" t="s">
        <v>11</v>
      </c>
      <c r="H19" s="1" t="s">
        <v>30</v>
      </c>
      <c r="I19" s="1">
        <v>0</v>
      </c>
      <c r="J19" s="1">
        <f>B19</f>
        <v>0.16</v>
      </c>
      <c r="K19" s="1" t="s">
        <v>31</v>
      </c>
      <c r="L19" s="1" t="s">
        <v>31</v>
      </c>
      <c r="M19" s="1" t="s">
        <v>31</v>
      </c>
      <c r="N19" s="1" t="s">
        <v>31</v>
      </c>
      <c r="O19" s="1" t="s">
        <v>91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237F51-4620-3E42-BAE0-828C5DBE918F}">
  <sheetPr codeName="Tabelle12"/>
  <dimension ref="A1:P18"/>
  <sheetViews>
    <sheetView tabSelected="1" topLeftCell="B1" workbookViewId="0">
      <selection activeCell="B15" sqref="B15"/>
    </sheetView>
  </sheetViews>
  <sheetFormatPr baseColWidth="10" defaultRowHeight="15" x14ac:dyDescent="0.2"/>
  <cols>
    <col min="1" max="1" width="77.6640625" style="1" bestFit="1" customWidth="1"/>
    <col min="2" max="2" width="37" style="1" bestFit="1" customWidth="1"/>
    <col min="3" max="3" width="14.1640625" style="1" customWidth="1"/>
    <col min="4" max="4" width="28.33203125" style="1" bestFit="1" customWidth="1"/>
    <col min="5" max="5" width="47" style="1" bestFit="1" customWidth="1"/>
    <col min="6" max="6" width="18.5" style="1" bestFit="1" customWidth="1"/>
    <col min="7" max="7" width="22.5" style="1" bestFit="1" customWidth="1"/>
    <col min="8" max="8" width="11.5" style="1" bestFit="1" customWidth="1"/>
    <col min="9" max="9" width="14.6640625" style="1" bestFit="1" customWidth="1"/>
    <col min="10" max="10" width="6.6640625" style="1" bestFit="1" customWidth="1"/>
    <col min="11" max="13" width="9.5" style="1" bestFit="1" customWidth="1"/>
    <col min="14" max="14" width="9.6640625" style="1" bestFit="1" customWidth="1"/>
    <col min="15" max="15" width="22.83203125" style="1" bestFit="1" customWidth="1"/>
    <col min="16" max="16384" width="10.83203125" style="1"/>
  </cols>
  <sheetData>
    <row r="1" spans="1:16" x14ac:dyDescent="0.2">
      <c r="A1" s="1" t="s">
        <v>0</v>
      </c>
      <c r="B1" s="1">
        <v>11</v>
      </c>
      <c r="C1" s="2" t="s">
        <v>1</v>
      </c>
    </row>
    <row r="2" spans="1:16" x14ac:dyDescent="0.2">
      <c r="C2" s="2"/>
    </row>
    <row r="3" spans="1:16" ht="16" x14ac:dyDescent="0.2">
      <c r="A3" s="3" t="s">
        <v>5</v>
      </c>
      <c r="B3" s="3" t="s">
        <v>73</v>
      </c>
      <c r="C3" s="2" t="s">
        <v>6</v>
      </c>
    </row>
    <row r="4" spans="1:16" ht="16" x14ac:dyDescent="0.2">
      <c r="A4" s="1" t="s">
        <v>7</v>
      </c>
      <c r="B4" s="4" t="s">
        <v>77</v>
      </c>
    </row>
    <row r="5" spans="1:16" ht="16" x14ac:dyDescent="0.2">
      <c r="A5" s="1" t="s">
        <v>8</v>
      </c>
      <c r="B5" s="4" t="str">
        <f>B3</f>
        <v>Recoating</v>
      </c>
    </row>
    <row r="6" spans="1:16" x14ac:dyDescent="0.2">
      <c r="A6" s="1" t="s">
        <v>9</v>
      </c>
      <c r="B6" s="1" t="s">
        <v>60</v>
      </c>
    </row>
    <row r="7" spans="1:16" x14ac:dyDescent="0.2">
      <c r="A7" s="1" t="s">
        <v>10</v>
      </c>
      <c r="B7" s="1" t="s">
        <v>11</v>
      </c>
    </row>
    <row r="8" spans="1:16" x14ac:dyDescent="0.2">
      <c r="A8" s="1" t="s">
        <v>12</v>
      </c>
      <c r="B8" s="1">
        <v>1</v>
      </c>
    </row>
    <row r="9" spans="1:16" x14ac:dyDescent="0.2">
      <c r="A9" s="1" t="s">
        <v>13</v>
      </c>
      <c r="B9" s="1" t="s">
        <v>59</v>
      </c>
    </row>
    <row r="10" spans="1:16" x14ac:dyDescent="0.2">
      <c r="A10" s="1" t="s">
        <v>14</v>
      </c>
      <c r="B10" s="1" t="s">
        <v>15</v>
      </c>
    </row>
    <row r="11" spans="1:16" x14ac:dyDescent="0.2">
      <c r="A11" s="1" t="s">
        <v>16</v>
      </c>
      <c r="B11" s="1" t="s">
        <v>17</v>
      </c>
    </row>
    <row r="12" spans="1:16" ht="16" x14ac:dyDescent="0.2">
      <c r="A12" s="5" t="s">
        <v>18</v>
      </c>
    </row>
    <row r="13" spans="1:16" ht="16" x14ac:dyDescent="0.2">
      <c r="A13" s="5" t="s">
        <v>19</v>
      </c>
      <c r="B13" s="5" t="s">
        <v>20</v>
      </c>
      <c r="C13" s="5" t="s">
        <v>16</v>
      </c>
      <c r="D13" s="5" t="s">
        <v>21</v>
      </c>
      <c r="E13" s="5" t="s">
        <v>13</v>
      </c>
      <c r="F13" s="5" t="s">
        <v>7</v>
      </c>
      <c r="G13" s="5" t="s">
        <v>10</v>
      </c>
      <c r="H13" s="5" t="s">
        <v>14</v>
      </c>
      <c r="I13" s="5" t="s">
        <v>22</v>
      </c>
      <c r="J13" s="5" t="s">
        <v>23</v>
      </c>
      <c r="K13" s="5" t="s">
        <v>24</v>
      </c>
      <c r="L13" s="5" t="s">
        <v>25</v>
      </c>
      <c r="M13" s="5" t="s">
        <v>26</v>
      </c>
      <c r="N13" s="5" t="s">
        <v>27</v>
      </c>
      <c r="O13" s="5" t="s">
        <v>28</v>
      </c>
      <c r="P13" s="5" t="s">
        <v>29</v>
      </c>
    </row>
    <row r="14" spans="1:16" x14ac:dyDescent="0.2">
      <c r="A14" s="1" t="s">
        <v>82</v>
      </c>
      <c r="B14" s="1">
        <v>9.5000000000000001E-2</v>
      </c>
      <c r="C14" s="1" t="s">
        <v>33</v>
      </c>
      <c r="D14" s="1" t="s">
        <v>70</v>
      </c>
      <c r="E14" s="1" t="s">
        <v>32</v>
      </c>
      <c r="F14" s="1" t="s">
        <v>36</v>
      </c>
      <c r="G14" s="1" t="s">
        <v>11</v>
      </c>
      <c r="H14" s="1" t="s">
        <v>30</v>
      </c>
      <c r="I14" s="1">
        <v>0</v>
      </c>
      <c r="J14" s="1">
        <f>B14</f>
        <v>9.5000000000000001E-2</v>
      </c>
      <c r="K14" s="1" t="s">
        <v>31</v>
      </c>
      <c r="L14" s="1" t="s">
        <v>31</v>
      </c>
      <c r="M14" s="1" t="s">
        <v>31</v>
      </c>
      <c r="N14" s="1" t="s">
        <v>31</v>
      </c>
      <c r="P14" s="1" t="s">
        <v>101</v>
      </c>
    </row>
    <row r="15" spans="1:16" x14ac:dyDescent="0.2">
      <c r="A15" s="1" t="s">
        <v>69</v>
      </c>
      <c r="B15" s="1">
        <v>3.8100000000000002E-2</v>
      </c>
      <c r="C15" s="1" t="s">
        <v>38</v>
      </c>
      <c r="D15" s="1" t="s">
        <v>80</v>
      </c>
      <c r="E15" s="1" t="s">
        <v>69</v>
      </c>
      <c r="F15" s="1" t="s">
        <v>39</v>
      </c>
      <c r="G15" s="1" t="s">
        <v>11</v>
      </c>
      <c r="H15" s="1" t="s">
        <v>30</v>
      </c>
      <c r="I15" s="1">
        <v>0</v>
      </c>
      <c r="J15" s="1">
        <v>3.8100000000000002E-2</v>
      </c>
      <c r="K15" s="1" t="s">
        <v>31</v>
      </c>
      <c r="L15" s="1" t="s">
        <v>31</v>
      </c>
      <c r="M15" s="1" t="s">
        <v>31</v>
      </c>
      <c r="N15" s="1" t="s">
        <v>31</v>
      </c>
      <c r="P15" s="1" t="s">
        <v>62</v>
      </c>
    </row>
    <row r="16" spans="1:16" x14ac:dyDescent="0.2">
      <c r="A16" s="1" t="s">
        <v>86</v>
      </c>
      <c r="B16" s="1">
        <v>3.0699999999999998E-3</v>
      </c>
      <c r="C16" s="1" t="s">
        <v>87</v>
      </c>
      <c r="D16" s="1" t="s">
        <v>88</v>
      </c>
      <c r="E16" s="1" t="s">
        <v>89</v>
      </c>
      <c r="F16" s="1" t="s">
        <v>90</v>
      </c>
      <c r="G16" s="1" t="s">
        <v>11</v>
      </c>
      <c r="H16" s="1" t="s">
        <v>30</v>
      </c>
      <c r="I16" s="1">
        <v>0</v>
      </c>
      <c r="J16" s="1">
        <f>B16</f>
        <v>3.0699999999999998E-3</v>
      </c>
      <c r="K16" s="1" t="s">
        <v>31</v>
      </c>
      <c r="L16" s="1" t="s">
        <v>31</v>
      </c>
      <c r="M16" s="1" t="s">
        <v>31</v>
      </c>
      <c r="N16" s="1" t="s">
        <v>31</v>
      </c>
      <c r="O16" s="1" t="s">
        <v>91</v>
      </c>
    </row>
    <row r="17" spans="1:15" ht="16" x14ac:dyDescent="0.2">
      <c r="A17" s="1" t="s">
        <v>92</v>
      </c>
      <c r="B17">
        <v>3.0000000000000001E-5</v>
      </c>
      <c r="C17" s="1" t="s">
        <v>93</v>
      </c>
      <c r="D17" s="1" t="s">
        <v>88</v>
      </c>
      <c r="E17" s="1" t="s">
        <v>94</v>
      </c>
      <c r="F17" s="1" t="s">
        <v>90</v>
      </c>
      <c r="G17" s="1" t="s">
        <v>11</v>
      </c>
      <c r="H17" s="1" t="s">
        <v>30</v>
      </c>
      <c r="I17" s="1">
        <v>0</v>
      </c>
      <c r="J17" s="1">
        <f>B17</f>
        <v>3.0000000000000001E-5</v>
      </c>
      <c r="K17" s="1" t="s">
        <v>31</v>
      </c>
      <c r="L17" s="1" t="s">
        <v>31</v>
      </c>
      <c r="M17" s="1" t="s">
        <v>31</v>
      </c>
      <c r="N17" s="1" t="s">
        <v>31</v>
      </c>
      <c r="O17" s="1" t="s">
        <v>91</v>
      </c>
    </row>
    <row r="18" spans="1:15" x14ac:dyDescent="0.2">
      <c r="A18" s="1" t="s">
        <v>95</v>
      </c>
      <c r="B18" s="6">
        <v>0.16</v>
      </c>
      <c r="C18" s="1" t="s">
        <v>96</v>
      </c>
      <c r="D18" s="1" t="s">
        <v>88</v>
      </c>
      <c r="E18" s="1" t="s">
        <v>97</v>
      </c>
      <c r="F18" s="1" t="s">
        <v>90</v>
      </c>
      <c r="G18" s="1" t="s">
        <v>11</v>
      </c>
      <c r="H18" s="1" t="s">
        <v>30</v>
      </c>
      <c r="I18" s="1">
        <v>0</v>
      </c>
      <c r="J18" s="1">
        <f>B18</f>
        <v>0.16</v>
      </c>
      <c r="K18" s="1" t="s">
        <v>31</v>
      </c>
      <c r="L18" s="1" t="s">
        <v>31</v>
      </c>
      <c r="M18" s="1" t="s">
        <v>31</v>
      </c>
      <c r="N18" s="1" t="s">
        <v>31</v>
      </c>
      <c r="O18" s="1" t="s">
        <v>91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Punshing</vt:lpstr>
      <vt:lpstr>Washing</vt:lpstr>
      <vt:lpstr>Spraying</vt:lpstr>
      <vt:lpstr>Heating</vt:lpstr>
      <vt:lpstr>Attaching</vt:lpstr>
      <vt:lpstr>Recoating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Jan-Linus Popien</dc:creator>
  <cp:lastModifiedBy>Jan-Linus Popien</cp:lastModifiedBy>
  <dcterms:created xsi:type="dcterms:W3CDTF">2023-05-31T11:52:42Z</dcterms:created>
  <dcterms:modified xsi:type="dcterms:W3CDTF">2025-08-01T12:39:01Z</dcterms:modified>
</cp:coreProperties>
</file>