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lar\PycharmProjects\hub\hub\data\usage\"/>
    </mc:Choice>
  </mc:AlternateContent>
  <xr:revisionPtr revIDLastSave="0" documentId="13_ncr:1_{E3DD6E1A-F9B8-4D77-838B-5FF51C3BF3D3}" xr6:coauthVersionLast="47" xr6:coauthVersionMax="47" xr10:uidLastSave="{00000000-0000-0000-0000-000000000000}"/>
  <bookViews>
    <workbookView xWindow="-120" yWindow="-120" windowWidth="29040" windowHeight="15720" activeTab="2" xr2:uid="{03E2D8E9-5671-4FF1-BC7E-B143F58C590B}"/>
  </bookViews>
  <sheets>
    <sheet name="C-12 Residential" sheetId="2" r:id="rId1"/>
    <sheet name="C-15 Dormitory" sheetId="5" r:id="rId2"/>
    <sheet name="C-16 Hotel employees" sheetId="6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0" i="6" l="1"/>
  <c r="Y11" i="6"/>
  <c r="Z10" i="6"/>
  <c r="Z11" i="6"/>
  <c r="AA10" i="6"/>
  <c r="AA11" i="6"/>
  <c r="AA9" i="6"/>
  <c r="Z9" i="6"/>
  <c r="Y9" i="6"/>
  <c r="W10" i="6"/>
  <c r="W11" i="6"/>
  <c r="X10" i="6"/>
  <c r="X11" i="6"/>
  <c r="X9" i="6"/>
  <c r="W9" i="6"/>
  <c r="V10" i="6"/>
  <c r="V11" i="6"/>
  <c r="V9" i="6"/>
  <c r="T10" i="6"/>
  <c r="U10" i="6"/>
  <c r="T11" i="6"/>
  <c r="U11" i="6"/>
  <c r="U9" i="6"/>
  <c r="T9" i="6"/>
  <c r="S10" i="6"/>
  <c r="S11" i="6"/>
  <c r="M8" i="6"/>
  <c r="M7" i="6"/>
  <c r="N8" i="6"/>
  <c r="L7" i="6"/>
  <c r="L8" i="6"/>
  <c r="K8" i="6"/>
  <c r="K7" i="6"/>
  <c r="I8" i="6"/>
  <c r="I7" i="6"/>
  <c r="D7" i="6"/>
  <c r="E7" i="6"/>
  <c r="F7" i="6"/>
  <c r="G7" i="6"/>
  <c r="H7" i="6"/>
  <c r="D8" i="6"/>
  <c r="E8" i="6"/>
  <c r="F8" i="6"/>
  <c r="G8" i="6"/>
  <c r="H8" i="6"/>
  <c r="E6" i="6"/>
  <c r="F6" i="6"/>
  <c r="G6" i="6"/>
  <c r="H6" i="6"/>
  <c r="O8" i="6"/>
  <c r="P8" i="6"/>
  <c r="Q8" i="6"/>
  <c r="R8" i="6"/>
  <c r="S8" i="6"/>
  <c r="O7" i="6"/>
  <c r="P7" i="6"/>
  <c r="Q7" i="6"/>
  <c r="R7" i="6"/>
  <c r="S7" i="6"/>
  <c r="N7" i="6"/>
  <c r="T8" i="6"/>
  <c r="U8" i="6"/>
  <c r="V8" i="6"/>
  <c r="W8" i="6"/>
  <c r="U7" i="6"/>
  <c r="V7" i="6"/>
  <c r="W7" i="6"/>
  <c r="T7" i="6"/>
  <c r="X8" i="6"/>
  <c r="X7" i="6"/>
  <c r="Y8" i="6"/>
  <c r="Y7" i="6"/>
  <c r="Z7" i="6"/>
  <c r="Z8" i="6"/>
  <c r="AA7" i="6"/>
  <c r="AA8" i="6"/>
  <c r="AA6" i="6"/>
  <c r="Z6" i="6"/>
  <c r="D6" i="6"/>
  <c r="Y6" i="6"/>
  <c r="U6" i="6"/>
  <c r="V6" i="6"/>
  <c r="W6" i="6"/>
  <c r="X6" i="6"/>
  <c r="T6" i="6"/>
  <c r="O6" i="6"/>
  <c r="P6" i="6"/>
  <c r="Q6" i="6"/>
  <c r="R6" i="6"/>
  <c r="S6" i="6"/>
  <c r="N6" i="6"/>
  <c r="M6" i="6"/>
  <c r="L6" i="6"/>
  <c r="K6" i="6"/>
  <c r="J6" i="6"/>
  <c r="J8" i="6"/>
  <c r="J7" i="6"/>
  <c r="I6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AE9" i="6" s="1"/>
  <c r="L8" i="5"/>
  <c r="M8" i="5"/>
  <c r="N8" i="5"/>
  <c r="O8" i="5"/>
  <c r="P8" i="5"/>
  <c r="Q8" i="5"/>
  <c r="R8" i="5"/>
  <c r="S8" i="5"/>
  <c r="T8" i="5"/>
  <c r="U8" i="5"/>
  <c r="M7" i="5"/>
  <c r="N7" i="5"/>
  <c r="O7" i="5"/>
  <c r="P7" i="5"/>
  <c r="Q7" i="5"/>
  <c r="R7" i="5"/>
  <c r="S7" i="5"/>
  <c r="T7" i="5"/>
  <c r="U7" i="5"/>
  <c r="L7" i="5"/>
  <c r="M6" i="5"/>
  <c r="N6" i="5"/>
  <c r="O6" i="5"/>
  <c r="P6" i="5"/>
  <c r="Q6" i="5"/>
  <c r="R6" i="5"/>
  <c r="S6" i="5"/>
  <c r="T6" i="5"/>
  <c r="L6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AD11" i="5" s="1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AE10" i="5" s="1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U10" i="2"/>
  <c r="U11" i="2"/>
  <c r="U9" i="2"/>
  <c r="J9" i="2"/>
  <c r="K9" i="2"/>
  <c r="J10" i="2"/>
  <c r="K10" i="2"/>
  <c r="J11" i="2"/>
  <c r="K11" i="2"/>
  <c r="I10" i="2"/>
  <c r="I11" i="2"/>
  <c r="I9" i="2"/>
  <c r="AE125" i="6"/>
  <c r="AD125" i="6"/>
  <c r="AC125" i="6"/>
  <c r="AE124" i="6"/>
  <c r="AD124" i="6"/>
  <c r="AC124" i="6"/>
  <c r="AE123" i="6"/>
  <c r="AD123" i="6"/>
  <c r="AC123" i="6"/>
  <c r="AE122" i="6"/>
  <c r="AD122" i="6"/>
  <c r="AC122" i="6"/>
  <c r="AE121" i="6"/>
  <c r="AF120" i="6" s="1"/>
  <c r="AD121" i="6"/>
  <c r="AC121" i="6"/>
  <c r="AE120" i="6"/>
  <c r="AD120" i="6"/>
  <c r="AC120" i="6"/>
  <c r="AE119" i="6"/>
  <c r="AD119" i="6"/>
  <c r="AC119" i="6"/>
  <c r="AE118" i="6"/>
  <c r="AD118" i="6"/>
  <c r="AC118" i="6"/>
  <c r="AE117" i="6"/>
  <c r="AF117" i="6" s="1"/>
  <c r="AD117" i="6"/>
  <c r="AC117" i="6"/>
  <c r="AE116" i="6"/>
  <c r="AD116" i="6"/>
  <c r="AC116" i="6"/>
  <c r="AE115" i="6"/>
  <c r="AD115" i="6"/>
  <c r="AC115" i="6"/>
  <c r="AE114" i="6"/>
  <c r="AD114" i="6"/>
  <c r="AC114" i="6"/>
  <c r="AE113" i="6"/>
  <c r="AD113" i="6"/>
  <c r="AC113" i="6"/>
  <c r="AE112" i="6"/>
  <c r="AD112" i="6"/>
  <c r="AC112" i="6"/>
  <c r="AE111" i="6"/>
  <c r="AD111" i="6"/>
  <c r="AC111" i="6"/>
  <c r="AE108" i="6"/>
  <c r="AD108" i="6"/>
  <c r="AC108" i="6"/>
  <c r="AE107" i="6"/>
  <c r="AD107" i="6"/>
  <c r="AC107" i="6"/>
  <c r="AE106" i="6"/>
  <c r="AD106" i="6"/>
  <c r="AC106" i="6"/>
  <c r="AE105" i="6"/>
  <c r="AD105" i="6"/>
  <c r="AC105" i="6"/>
  <c r="AE104" i="6"/>
  <c r="AD104" i="6"/>
  <c r="AC104" i="6"/>
  <c r="AE103" i="6"/>
  <c r="AD103" i="6"/>
  <c r="AC103" i="6"/>
  <c r="AE102" i="6"/>
  <c r="AD102" i="6"/>
  <c r="AC102" i="6"/>
  <c r="AE101" i="6"/>
  <c r="AD101" i="6"/>
  <c r="AC101" i="6"/>
  <c r="AE100" i="6"/>
  <c r="AD100" i="6"/>
  <c r="AC100" i="6"/>
  <c r="AE99" i="6"/>
  <c r="AD99" i="6"/>
  <c r="AC99" i="6"/>
  <c r="AE98" i="6"/>
  <c r="AD98" i="6"/>
  <c r="AC98" i="6"/>
  <c r="AE97" i="6"/>
  <c r="AD97" i="6"/>
  <c r="AC97" i="6"/>
  <c r="AE96" i="6"/>
  <c r="AD96" i="6"/>
  <c r="AC96" i="6"/>
  <c r="AE95" i="6"/>
  <c r="AD95" i="6"/>
  <c r="AC95" i="6"/>
  <c r="AE94" i="6"/>
  <c r="AF94" i="6" s="1"/>
  <c r="AD94" i="6"/>
  <c r="AC94" i="6"/>
  <c r="AE93" i="6"/>
  <c r="AD93" i="6"/>
  <c r="AC93" i="6"/>
  <c r="AE92" i="6"/>
  <c r="AD92" i="6"/>
  <c r="AC92" i="6"/>
  <c r="AE91" i="6"/>
  <c r="AD91" i="6"/>
  <c r="AC91" i="6"/>
  <c r="AE88" i="6"/>
  <c r="AD88" i="6"/>
  <c r="AC88" i="6"/>
  <c r="AE87" i="6"/>
  <c r="AD87" i="6"/>
  <c r="AC87" i="6"/>
  <c r="AE86" i="6"/>
  <c r="AD86" i="6"/>
  <c r="AC86" i="6"/>
  <c r="AE85" i="6"/>
  <c r="AD85" i="6"/>
  <c r="AC85" i="6"/>
  <c r="AE84" i="6"/>
  <c r="AD84" i="6"/>
  <c r="AC84" i="6"/>
  <c r="AF83" i="6"/>
  <c r="AE83" i="6"/>
  <c r="AD83" i="6"/>
  <c r="AC83" i="6"/>
  <c r="AE82" i="6"/>
  <c r="AD82" i="6"/>
  <c r="AC82" i="6"/>
  <c r="AE81" i="6"/>
  <c r="AD81" i="6"/>
  <c r="AC81" i="6"/>
  <c r="AE80" i="6"/>
  <c r="AF80" i="6" s="1"/>
  <c r="AD80" i="6"/>
  <c r="AC80" i="6"/>
  <c r="AE79" i="6"/>
  <c r="AD79" i="6"/>
  <c r="AC79" i="6"/>
  <c r="AE78" i="6"/>
  <c r="AD78" i="6"/>
  <c r="AC78" i="6"/>
  <c r="AF77" i="6"/>
  <c r="AE77" i="6"/>
  <c r="AD77" i="6"/>
  <c r="AC77" i="6"/>
  <c r="AE76" i="6"/>
  <c r="AD76" i="6"/>
  <c r="AC76" i="6"/>
  <c r="AE75" i="6"/>
  <c r="AD75" i="6"/>
  <c r="AC75" i="6"/>
  <c r="AE74" i="6"/>
  <c r="AD74" i="6"/>
  <c r="AC74" i="6"/>
  <c r="AE73" i="6"/>
  <c r="AD73" i="6"/>
  <c r="AC73" i="6"/>
  <c r="AE72" i="6"/>
  <c r="AD72" i="6"/>
  <c r="AC72" i="6"/>
  <c r="AE71" i="6"/>
  <c r="AF71" i="6" s="1"/>
  <c r="AD71" i="6"/>
  <c r="AC71" i="6"/>
  <c r="AE70" i="6"/>
  <c r="AD70" i="6"/>
  <c r="AC70" i="6"/>
  <c r="AE69" i="6"/>
  <c r="AD69" i="6"/>
  <c r="AC69" i="6"/>
  <c r="AE68" i="6"/>
  <c r="AD68" i="6"/>
  <c r="AC68" i="6"/>
  <c r="AE67" i="6"/>
  <c r="AD67" i="6"/>
  <c r="AC67" i="6"/>
  <c r="AE66" i="6"/>
  <c r="AD66" i="6"/>
  <c r="AC66" i="6"/>
  <c r="AE65" i="6"/>
  <c r="AD65" i="6"/>
  <c r="AC65" i="6"/>
  <c r="AE64" i="6"/>
  <c r="AD64" i="6"/>
  <c r="AC64" i="6"/>
  <c r="AE63" i="6"/>
  <c r="AD63" i="6"/>
  <c r="AC63" i="6"/>
  <c r="AF62" i="6"/>
  <c r="AE62" i="6"/>
  <c r="AD62" i="6"/>
  <c r="AC62" i="6"/>
  <c r="AE61" i="6"/>
  <c r="AD61" i="6"/>
  <c r="AC61" i="6"/>
  <c r="AE60" i="6"/>
  <c r="AD60" i="6"/>
  <c r="AC60" i="6"/>
  <c r="AE59" i="6"/>
  <c r="AF59" i="6" s="1"/>
  <c r="AD59" i="6"/>
  <c r="AC59" i="6"/>
  <c r="AE58" i="6"/>
  <c r="AD58" i="6"/>
  <c r="AC58" i="6"/>
  <c r="AE57" i="6"/>
  <c r="AD57" i="6"/>
  <c r="AC57" i="6"/>
  <c r="AE56" i="6"/>
  <c r="AF56" i="6" s="1"/>
  <c r="AD56" i="6"/>
  <c r="AC56" i="6"/>
  <c r="AE55" i="6"/>
  <c r="AD55" i="6"/>
  <c r="AC55" i="6"/>
  <c r="AE54" i="6"/>
  <c r="AD54" i="6"/>
  <c r="AC54" i="6"/>
  <c r="AE53" i="6"/>
  <c r="AF53" i="6" s="1"/>
  <c r="AD53" i="6"/>
  <c r="AC53" i="6"/>
  <c r="AE52" i="6"/>
  <c r="AD52" i="6"/>
  <c r="AC52" i="6"/>
  <c r="AE51" i="6"/>
  <c r="AD51" i="6"/>
  <c r="AC51" i="6"/>
  <c r="AF50" i="6"/>
  <c r="AE50" i="6"/>
  <c r="AD50" i="6"/>
  <c r="AC50" i="6"/>
  <c r="AE44" i="6"/>
  <c r="AD44" i="6"/>
  <c r="AC44" i="6"/>
  <c r="AE43" i="6"/>
  <c r="AD43" i="6"/>
  <c r="AC43" i="6"/>
  <c r="AE42" i="6"/>
  <c r="AF42" i="6" s="1"/>
  <c r="AD42" i="6"/>
  <c r="AC42" i="6"/>
  <c r="AE41" i="6"/>
  <c r="AD41" i="6"/>
  <c r="AC41" i="6"/>
  <c r="AE40" i="6"/>
  <c r="AD40" i="6"/>
  <c r="AC40" i="6"/>
  <c r="AE39" i="6"/>
  <c r="AD39" i="6"/>
  <c r="AC39" i="6"/>
  <c r="AE38" i="6"/>
  <c r="AD38" i="6"/>
  <c r="AC38" i="6"/>
  <c r="AE37" i="6"/>
  <c r="AD37" i="6"/>
  <c r="AC37" i="6"/>
  <c r="AE36" i="6"/>
  <c r="AD36" i="6"/>
  <c r="AC36" i="6"/>
  <c r="AE35" i="6"/>
  <c r="AD35" i="6"/>
  <c r="AC35" i="6"/>
  <c r="AE34" i="6"/>
  <c r="AD34" i="6"/>
  <c r="AC34" i="6"/>
  <c r="AF33" i="6"/>
  <c r="AE33" i="6"/>
  <c r="AD33" i="6"/>
  <c r="AC33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AD32" i="6" s="1"/>
  <c r="D32" i="6"/>
  <c r="AC32" i="6" s="1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AD31" i="6" s="1"/>
  <c r="D31" i="6"/>
  <c r="AC31" i="6" s="1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AE30" i="6" s="1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AE29" i="6" s="1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AE28" i="6" s="1"/>
  <c r="E28" i="6"/>
  <c r="D28" i="6"/>
  <c r="AD28" i="6" s="1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AD27" i="6" s="1"/>
  <c r="D27" i="6"/>
  <c r="AC27" i="6" s="1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AD23" i="6" s="1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AE20" i="6"/>
  <c r="AD20" i="6"/>
  <c r="AC20" i="6"/>
  <c r="AE19" i="6"/>
  <c r="AD19" i="6"/>
  <c r="AC19" i="6"/>
  <c r="AE18" i="6"/>
  <c r="AF18" i="6" s="1"/>
  <c r="AD18" i="6"/>
  <c r="AC18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AC16" i="6" s="1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AE12" i="6" s="1"/>
  <c r="D12" i="6"/>
  <c r="AE125" i="5"/>
  <c r="AD125" i="5"/>
  <c r="AC125" i="5"/>
  <c r="AE124" i="5"/>
  <c r="AD124" i="5"/>
  <c r="AC124" i="5"/>
  <c r="AE123" i="5"/>
  <c r="AF123" i="5" s="1"/>
  <c r="AD123" i="5"/>
  <c r="AC123" i="5"/>
  <c r="AE122" i="5"/>
  <c r="AD122" i="5"/>
  <c r="AC122" i="5"/>
  <c r="AE121" i="5"/>
  <c r="AD121" i="5"/>
  <c r="AC121" i="5"/>
  <c r="AE120" i="5"/>
  <c r="AF120" i="5" s="1"/>
  <c r="AD120" i="5"/>
  <c r="AC120" i="5"/>
  <c r="AE119" i="5"/>
  <c r="AD119" i="5"/>
  <c r="AC119" i="5"/>
  <c r="AE118" i="5"/>
  <c r="AF117" i="5" s="1"/>
  <c r="AD118" i="5"/>
  <c r="AC118" i="5"/>
  <c r="AE117" i="5"/>
  <c r="AD117" i="5"/>
  <c r="AC117" i="5"/>
  <c r="AE116" i="5"/>
  <c r="AD116" i="5"/>
  <c r="AC116" i="5"/>
  <c r="AE115" i="5"/>
  <c r="AF114" i="5" s="1"/>
  <c r="AD115" i="5"/>
  <c r="AC115" i="5"/>
  <c r="AE114" i="5"/>
  <c r="AD114" i="5"/>
  <c r="AC114" i="5"/>
  <c r="AE113" i="5"/>
  <c r="AD113" i="5"/>
  <c r="AC113" i="5"/>
  <c r="AE112" i="5"/>
  <c r="AD112" i="5"/>
  <c r="AC112" i="5"/>
  <c r="AE111" i="5"/>
  <c r="AF111" i="5" s="1"/>
  <c r="AD111" i="5"/>
  <c r="AC111" i="5"/>
  <c r="AE108" i="5"/>
  <c r="AD108" i="5"/>
  <c r="AC108" i="5"/>
  <c r="AE107" i="5"/>
  <c r="AD107" i="5"/>
  <c r="AC107" i="5"/>
  <c r="AE106" i="5"/>
  <c r="AD106" i="5"/>
  <c r="AC106" i="5"/>
  <c r="AE105" i="5"/>
  <c r="AD105" i="5"/>
  <c r="AC105" i="5"/>
  <c r="AE104" i="5"/>
  <c r="AD104" i="5"/>
  <c r="AC104" i="5"/>
  <c r="AE103" i="5"/>
  <c r="AD103" i="5"/>
  <c r="AC103" i="5"/>
  <c r="AE102" i="5"/>
  <c r="AD102" i="5"/>
  <c r="AC102" i="5"/>
  <c r="AE101" i="5"/>
  <c r="AD101" i="5"/>
  <c r="AC101" i="5"/>
  <c r="AF100" i="5"/>
  <c r="AE100" i="5"/>
  <c r="AD100" i="5"/>
  <c r="AC100" i="5"/>
  <c r="AE99" i="5"/>
  <c r="AD99" i="5"/>
  <c r="AC99" i="5"/>
  <c r="AE98" i="5"/>
  <c r="AD98" i="5"/>
  <c r="AC98" i="5"/>
  <c r="AF97" i="5"/>
  <c r="AE97" i="5"/>
  <c r="AD97" i="5"/>
  <c r="AC97" i="5"/>
  <c r="AE96" i="5"/>
  <c r="AD96" i="5"/>
  <c r="AC96" i="5"/>
  <c r="AE95" i="5"/>
  <c r="AD95" i="5"/>
  <c r="AC95" i="5"/>
  <c r="AE94" i="5"/>
  <c r="AF94" i="5" s="1"/>
  <c r="AD94" i="5"/>
  <c r="AC94" i="5"/>
  <c r="AE93" i="5"/>
  <c r="AD93" i="5"/>
  <c r="AC93" i="5"/>
  <c r="AE92" i="5"/>
  <c r="AD92" i="5"/>
  <c r="AC92" i="5"/>
  <c r="AE91" i="5"/>
  <c r="AF91" i="5" s="1"/>
  <c r="AD91" i="5"/>
  <c r="AC91" i="5"/>
  <c r="AE88" i="5"/>
  <c r="AD88" i="5"/>
  <c r="AC88" i="5"/>
  <c r="AE87" i="5"/>
  <c r="AD87" i="5"/>
  <c r="AC87" i="5"/>
  <c r="AF86" i="5"/>
  <c r="AE86" i="5"/>
  <c r="AD86" i="5"/>
  <c r="AC86" i="5"/>
  <c r="AE85" i="5"/>
  <c r="AD85" i="5"/>
  <c r="AC85" i="5"/>
  <c r="AE84" i="5"/>
  <c r="AD84" i="5"/>
  <c r="AC84" i="5"/>
  <c r="AF83" i="5"/>
  <c r="AE83" i="5"/>
  <c r="AD83" i="5"/>
  <c r="AC83" i="5"/>
  <c r="AE82" i="5"/>
  <c r="AD82" i="5"/>
  <c r="AC82" i="5"/>
  <c r="AE81" i="5"/>
  <c r="AD81" i="5"/>
  <c r="AC81" i="5"/>
  <c r="AE80" i="5"/>
  <c r="AF80" i="5" s="1"/>
  <c r="AD80" i="5"/>
  <c r="AC80" i="5"/>
  <c r="AE79" i="5"/>
  <c r="AD79" i="5"/>
  <c r="AC79" i="5"/>
  <c r="AE78" i="5"/>
  <c r="AD78" i="5"/>
  <c r="AC78" i="5"/>
  <c r="AE77" i="5"/>
  <c r="AF77" i="5" s="1"/>
  <c r="AD77" i="5"/>
  <c r="AC77" i="5"/>
  <c r="AE76" i="5"/>
  <c r="AD76" i="5"/>
  <c r="AC76" i="5"/>
  <c r="AE75" i="5"/>
  <c r="AD75" i="5"/>
  <c r="AC75" i="5"/>
  <c r="AE74" i="5"/>
  <c r="AD74" i="5"/>
  <c r="AC74" i="5"/>
  <c r="AE73" i="5"/>
  <c r="AD73" i="5"/>
  <c r="AC73" i="5"/>
  <c r="AE72" i="5"/>
  <c r="AD72" i="5"/>
  <c r="AC72" i="5"/>
  <c r="AE71" i="5"/>
  <c r="AF71" i="5" s="1"/>
  <c r="AD71" i="5"/>
  <c r="AC71" i="5"/>
  <c r="AE70" i="5"/>
  <c r="AD70" i="5"/>
  <c r="AC70" i="5"/>
  <c r="AE69" i="5"/>
  <c r="AD69" i="5"/>
  <c r="AC69" i="5"/>
  <c r="AE68" i="5"/>
  <c r="AD68" i="5"/>
  <c r="AC68" i="5"/>
  <c r="AE67" i="5"/>
  <c r="AD67" i="5"/>
  <c r="AC67" i="5"/>
  <c r="AE66" i="5"/>
  <c r="AD66" i="5"/>
  <c r="AC66" i="5"/>
  <c r="AE65" i="5"/>
  <c r="AD65" i="5"/>
  <c r="AC65" i="5"/>
  <c r="AE64" i="5"/>
  <c r="AD64" i="5"/>
  <c r="AC64" i="5"/>
  <c r="AE63" i="5"/>
  <c r="AF62" i="5" s="1"/>
  <c r="AD63" i="5"/>
  <c r="AC63" i="5"/>
  <c r="AE62" i="5"/>
  <c r="AD62" i="5"/>
  <c r="AC62" i="5"/>
  <c r="AE61" i="5"/>
  <c r="AD61" i="5"/>
  <c r="AC61" i="5"/>
  <c r="AE60" i="5"/>
  <c r="AD60" i="5"/>
  <c r="AC60" i="5"/>
  <c r="AE59" i="5"/>
  <c r="AF59" i="5" s="1"/>
  <c r="AD59" i="5"/>
  <c r="AC59" i="5"/>
  <c r="AE58" i="5"/>
  <c r="AD58" i="5"/>
  <c r="AC58" i="5"/>
  <c r="AE57" i="5"/>
  <c r="AD57" i="5"/>
  <c r="AC57" i="5"/>
  <c r="AE56" i="5"/>
  <c r="AF56" i="5" s="1"/>
  <c r="AD56" i="5"/>
  <c r="AC56" i="5"/>
  <c r="AE55" i="5"/>
  <c r="AD55" i="5"/>
  <c r="AC55" i="5"/>
  <c r="AE54" i="5"/>
  <c r="AD54" i="5"/>
  <c r="AC54" i="5"/>
  <c r="AE53" i="5"/>
  <c r="AF53" i="5" s="1"/>
  <c r="AD53" i="5"/>
  <c r="AC53" i="5"/>
  <c r="AE52" i="5"/>
  <c r="AD52" i="5"/>
  <c r="AC52" i="5"/>
  <c r="AE51" i="5"/>
  <c r="AF50" i="5" s="1"/>
  <c r="AD51" i="5"/>
  <c r="AC51" i="5"/>
  <c r="AE50" i="5"/>
  <c r="AD50" i="5"/>
  <c r="AC50" i="5"/>
  <c r="AE44" i="5"/>
  <c r="AD44" i="5"/>
  <c r="AC44" i="5"/>
  <c r="AE43" i="5"/>
  <c r="AD43" i="5"/>
  <c r="AC43" i="5"/>
  <c r="AE42" i="5"/>
  <c r="AF42" i="5" s="1"/>
  <c r="AD42" i="5"/>
  <c r="AC42" i="5"/>
  <c r="AE41" i="5"/>
  <c r="AD41" i="5"/>
  <c r="AC41" i="5"/>
  <c r="AE40" i="5"/>
  <c r="AD40" i="5"/>
  <c r="AC40" i="5"/>
  <c r="AE39" i="5"/>
  <c r="AF39" i="5" s="1"/>
  <c r="AD39" i="5"/>
  <c r="AC39" i="5"/>
  <c r="AE38" i="5"/>
  <c r="AD38" i="5"/>
  <c r="AC38" i="5"/>
  <c r="AE37" i="5"/>
  <c r="AD37" i="5"/>
  <c r="AC37" i="5"/>
  <c r="AE36" i="5"/>
  <c r="AD36" i="5"/>
  <c r="AC36" i="5"/>
  <c r="AE35" i="5"/>
  <c r="AD35" i="5"/>
  <c r="AC35" i="5"/>
  <c r="AE34" i="5"/>
  <c r="AF33" i="5" s="1"/>
  <c r="AD34" i="5"/>
  <c r="AC34" i="5"/>
  <c r="AE33" i="5"/>
  <c r="AD33" i="5"/>
  <c r="AC33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AD32" i="5" s="1"/>
  <c r="D32" i="5"/>
  <c r="AE32" i="5" s="1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AD31" i="5" s="1"/>
  <c r="D31" i="5"/>
  <c r="AC31" i="5" s="1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AE30" i="5" s="1"/>
  <c r="D30" i="5"/>
  <c r="AC30" i="5" s="1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AE29" i="5" s="1"/>
  <c r="E29" i="5"/>
  <c r="D29" i="5"/>
  <c r="AD29" i="5" s="1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AD28" i="5" s="1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AD27" i="5" s="1"/>
  <c r="D27" i="5"/>
  <c r="AE27" i="5" s="1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AD26" i="5" s="1"/>
  <c r="D26" i="5"/>
  <c r="AC26" i="5" s="1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AE25" i="5" s="1"/>
  <c r="D25" i="5"/>
  <c r="AC25" i="5" s="1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AE24" i="5" s="1"/>
  <c r="E24" i="5"/>
  <c r="D24" i="5"/>
  <c r="AD24" i="5" s="1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AD23" i="5" s="1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AE22" i="5" s="1"/>
  <c r="E22" i="5"/>
  <c r="D22" i="5"/>
  <c r="AD22" i="5" s="1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AE21" i="5" s="1"/>
  <c r="AE20" i="5"/>
  <c r="AD20" i="5"/>
  <c r="AC20" i="5"/>
  <c r="AE19" i="5"/>
  <c r="AD19" i="5"/>
  <c r="AC19" i="5"/>
  <c r="AE18" i="5"/>
  <c r="AF18" i="5" s="1"/>
  <c r="AD18" i="5"/>
  <c r="AC18" i="5"/>
  <c r="AE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AD17" i="5" s="1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AE16" i="5" s="1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AE15" i="5" s="1"/>
  <c r="AF15" i="5" s="1"/>
  <c r="D15" i="5"/>
  <c r="AC15" i="5" s="1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AE14" i="5" s="1"/>
  <c r="E14" i="5"/>
  <c r="D14" i="5"/>
  <c r="AD14" i="5" s="1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AD13" i="5" s="1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AE12" i="5" s="1"/>
  <c r="D12" i="5"/>
  <c r="AC12" i="5" s="1"/>
  <c r="AE9" i="5"/>
  <c r="AA8" i="5"/>
  <c r="Z8" i="5"/>
  <c r="Y8" i="5"/>
  <c r="X8" i="5"/>
  <c r="W8" i="5"/>
  <c r="V8" i="5"/>
  <c r="K8" i="5"/>
  <c r="J8" i="5"/>
  <c r="I8" i="5"/>
  <c r="H8" i="5"/>
  <c r="G8" i="5"/>
  <c r="F8" i="5"/>
  <c r="E8" i="5"/>
  <c r="D8" i="5"/>
  <c r="AA7" i="5"/>
  <c r="Z7" i="5"/>
  <c r="Y7" i="5"/>
  <c r="X7" i="5"/>
  <c r="W7" i="5"/>
  <c r="V7" i="5"/>
  <c r="K7" i="5"/>
  <c r="J7" i="5"/>
  <c r="I7" i="5"/>
  <c r="H7" i="5"/>
  <c r="G7" i="5"/>
  <c r="F7" i="5"/>
  <c r="E7" i="5"/>
  <c r="D7" i="5"/>
  <c r="AA6" i="5"/>
  <c r="Z6" i="5"/>
  <c r="Y6" i="5"/>
  <c r="X6" i="5"/>
  <c r="W6" i="5"/>
  <c r="V6" i="5"/>
  <c r="U6" i="5"/>
  <c r="K6" i="5"/>
  <c r="J6" i="5"/>
  <c r="I6" i="5"/>
  <c r="H6" i="5"/>
  <c r="G6" i="5"/>
  <c r="F6" i="5"/>
  <c r="E6" i="5"/>
  <c r="D6" i="5"/>
  <c r="AE10" i="6" l="1"/>
  <c r="AE8" i="5"/>
  <c r="AC7" i="5"/>
  <c r="AE7" i="5"/>
  <c r="AD6" i="5"/>
  <c r="AC10" i="5"/>
  <c r="AC11" i="5"/>
  <c r="AF86" i="6"/>
  <c r="AD6" i="6"/>
  <c r="AE6" i="6"/>
  <c r="AF91" i="6"/>
  <c r="AD7" i="6"/>
  <c r="AC7" i="6"/>
  <c r="AE8" i="6"/>
  <c r="AC11" i="6"/>
  <c r="AD11" i="6"/>
  <c r="AD12" i="6"/>
  <c r="AF97" i="6"/>
  <c r="AC12" i="6"/>
  <c r="AD13" i="6"/>
  <c r="AE13" i="6"/>
  <c r="AE14" i="6"/>
  <c r="AE15" i="6"/>
  <c r="AF100" i="6"/>
  <c r="AE17" i="6"/>
  <c r="AE21" i="6"/>
  <c r="AE22" i="6"/>
  <c r="AE23" i="6"/>
  <c r="AE24" i="6"/>
  <c r="AE25" i="6"/>
  <c r="AC26" i="6"/>
  <c r="AD26" i="6"/>
  <c r="AF111" i="6"/>
  <c r="AF114" i="6"/>
  <c r="AF123" i="6"/>
  <c r="AF39" i="6"/>
  <c r="AF36" i="6"/>
  <c r="AF36" i="5"/>
  <c r="AC9" i="6"/>
  <c r="AC21" i="6"/>
  <c r="AD9" i="6"/>
  <c r="AE11" i="6"/>
  <c r="AC14" i="6"/>
  <c r="AD16" i="6"/>
  <c r="AD21" i="6"/>
  <c r="AC24" i="6"/>
  <c r="AE26" i="6"/>
  <c r="AC29" i="6"/>
  <c r="AE31" i="6"/>
  <c r="AD14" i="6"/>
  <c r="AE16" i="6"/>
  <c r="AD24" i="6"/>
  <c r="AD29" i="6"/>
  <c r="AC22" i="6"/>
  <c r="AE7" i="6"/>
  <c r="AC10" i="6"/>
  <c r="AC15" i="6"/>
  <c r="AD17" i="6"/>
  <c r="AD22" i="6"/>
  <c r="AC25" i="6"/>
  <c r="AE27" i="6"/>
  <c r="AF27" i="6" s="1"/>
  <c r="AC30" i="6"/>
  <c r="AE32" i="6"/>
  <c r="AC17" i="6"/>
  <c r="AC8" i="6"/>
  <c r="AD10" i="6"/>
  <c r="AD15" i="6"/>
  <c r="AD25" i="6"/>
  <c r="AD30" i="6"/>
  <c r="AC6" i="6"/>
  <c r="AD8" i="6"/>
  <c r="AC13" i="6"/>
  <c r="AC23" i="6"/>
  <c r="AC28" i="6"/>
  <c r="AE13" i="5"/>
  <c r="AF12" i="5" s="1"/>
  <c r="AE23" i="5"/>
  <c r="AE28" i="5"/>
  <c r="AF27" i="5" s="1"/>
  <c r="AD9" i="5"/>
  <c r="AE11" i="5"/>
  <c r="AF9" i="5" s="1"/>
  <c r="AC14" i="5"/>
  <c r="AD16" i="5"/>
  <c r="AD21" i="5"/>
  <c r="AC24" i="5"/>
  <c r="AE26" i="5"/>
  <c r="AC29" i="5"/>
  <c r="AE31" i="5"/>
  <c r="AE6" i="5"/>
  <c r="AC9" i="5"/>
  <c r="AC16" i="5"/>
  <c r="AC21" i="5"/>
  <c r="AC27" i="5"/>
  <c r="AC32" i="5"/>
  <c r="AC8" i="5"/>
  <c r="AD10" i="5"/>
  <c r="AD15" i="5"/>
  <c r="AD25" i="5"/>
  <c r="AD30" i="5"/>
  <c r="AD7" i="5"/>
  <c r="AD12" i="5"/>
  <c r="AC17" i="5"/>
  <c r="AC22" i="5"/>
  <c r="AC6" i="5"/>
  <c r="AD8" i="5"/>
  <c r="AC13" i="5"/>
  <c r="AC23" i="5"/>
  <c r="AC28" i="5"/>
  <c r="AF9" i="6" l="1"/>
  <c r="AF6" i="5"/>
  <c r="AF6" i="6"/>
  <c r="AF12" i="6"/>
  <c r="AF15" i="6"/>
  <c r="AE125" i="2" l="1"/>
  <c r="AD125" i="2"/>
  <c r="AC125" i="2"/>
  <c r="AE124" i="2"/>
  <c r="AD124" i="2"/>
  <c r="AC124" i="2"/>
  <c r="AF123" i="2"/>
  <c r="AE123" i="2"/>
  <c r="AD123" i="2"/>
  <c r="AC123" i="2"/>
  <c r="AE122" i="2"/>
  <c r="AD122" i="2"/>
  <c r="AC122" i="2"/>
  <c r="AE121" i="2"/>
  <c r="AD121" i="2"/>
  <c r="AC121" i="2"/>
  <c r="AF120" i="2"/>
  <c r="AE120" i="2"/>
  <c r="AD120" i="2"/>
  <c r="AC120" i="2"/>
  <c r="AE119" i="2"/>
  <c r="AD119" i="2"/>
  <c r="AC119" i="2"/>
  <c r="AE118" i="2"/>
  <c r="AD118" i="2"/>
  <c r="AC118" i="2"/>
  <c r="AF117" i="2"/>
  <c r="AE117" i="2"/>
  <c r="AD117" i="2"/>
  <c r="AC117" i="2"/>
  <c r="AE116" i="2"/>
  <c r="AF114" i="2" s="1"/>
  <c r="AD116" i="2"/>
  <c r="AC116" i="2"/>
  <c r="AE115" i="2"/>
  <c r="AD115" i="2"/>
  <c r="AC115" i="2"/>
  <c r="AE114" i="2"/>
  <c r="AD114" i="2"/>
  <c r="AC114" i="2"/>
  <c r="AE113" i="2"/>
  <c r="AF111" i="2" s="1"/>
  <c r="AD113" i="2"/>
  <c r="AC113" i="2"/>
  <c r="AE112" i="2"/>
  <c r="AD112" i="2"/>
  <c r="AC112" i="2"/>
  <c r="AE111" i="2"/>
  <c r="AD111" i="2"/>
  <c r="AC111" i="2"/>
  <c r="AE108" i="2"/>
  <c r="AD108" i="2"/>
  <c r="AC108" i="2"/>
  <c r="AE107" i="2"/>
  <c r="AD107" i="2"/>
  <c r="AC107" i="2"/>
  <c r="AE106" i="2"/>
  <c r="AD106" i="2"/>
  <c r="AC106" i="2"/>
  <c r="AE105" i="2"/>
  <c r="AD105" i="2"/>
  <c r="AC105" i="2"/>
  <c r="AE104" i="2"/>
  <c r="AD104" i="2"/>
  <c r="AC104" i="2"/>
  <c r="AE103" i="2"/>
  <c r="AD103" i="2"/>
  <c r="AC103" i="2"/>
  <c r="AE102" i="2"/>
  <c r="AF100" i="2" s="1"/>
  <c r="AD102" i="2"/>
  <c r="AC102" i="2"/>
  <c r="AE101" i="2"/>
  <c r="AD101" i="2"/>
  <c r="AC101" i="2"/>
  <c r="AE100" i="2"/>
  <c r="AD100" i="2"/>
  <c r="AC100" i="2"/>
  <c r="AE99" i="2"/>
  <c r="AD99" i="2"/>
  <c r="AC99" i="2"/>
  <c r="AE98" i="2"/>
  <c r="AD98" i="2"/>
  <c r="AC98" i="2"/>
  <c r="AF97" i="2"/>
  <c r="AE97" i="2"/>
  <c r="AD97" i="2"/>
  <c r="AC97" i="2"/>
  <c r="AE96" i="2"/>
  <c r="AF94" i="2" s="1"/>
  <c r="AD96" i="2"/>
  <c r="AC96" i="2"/>
  <c r="AE95" i="2"/>
  <c r="AD95" i="2"/>
  <c r="AC95" i="2"/>
  <c r="AE94" i="2"/>
  <c r="AD94" i="2"/>
  <c r="AC94" i="2"/>
  <c r="AE93" i="2"/>
  <c r="AD93" i="2"/>
  <c r="AC93" i="2"/>
  <c r="AE92" i="2"/>
  <c r="AD92" i="2"/>
  <c r="AC92" i="2"/>
  <c r="AF91" i="2"/>
  <c r="AE91" i="2"/>
  <c r="AD91" i="2"/>
  <c r="AC91" i="2"/>
  <c r="AE88" i="2"/>
  <c r="AF86" i="2" s="1"/>
  <c r="AD88" i="2"/>
  <c r="AC88" i="2"/>
  <c r="AE87" i="2"/>
  <c r="AD87" i="2"/>
  <c r="AC87" i="2"/>
  <c r="AE86" i="2"/>
  <c r="AD86" i="2"/>
  <c r="AC86" i="2"/>
  <c r="AE85" i="2"/>
  <c r="AD85" i="2"/>
  <c r="AC85" i="2"/>
  <c r="AE84" i="2"/>
  <c r="AD84" i="2"/>
  <c r="AC84" i="2"/>
  <c r="AF83" i="2"/>
  <c r="AE83" i="2"/>
  <c r="AD83" i="2"/>
  <c r="AC83" i="2"/>
  <c r="AE82" i="2"/>
  <c r="AF80" i="2" s="1"/>
  <c r="AD82" i="2"/>
  <c r="AC82" i="2"/>
  <c r="AE81" i="2"/>
  <c r="AD81" i="2"/>
  <c r="AC81" i="2"/>
  <c r="AE80" i="2"/>
  <c r="AD80" i="2"/>
  <c r="AC80" i="2"/>
  <c r="AE79" i="2"/>
  <c r="AD79" i="2"/>
  <c r="AC79" i="2"/>
  <c r="AE78" i="2"/>
  <c r="AD78" i="2"/>
  <c r="AC78" i="2"/>
  <c r="AF77" i="2"/>
  <c r="AE77" i="2"/>
  <c r="AD77" i="2"/>
  <c r="AC77" i="2"/>
  <c r="AE76" i="2"/>
  <c r="AD76" i="2"/>
  <c r="AC76" i="2"/>
  <c r="AE75" i="2"/>
  <c r="AD75" i="2"/>
  <c r="AC75" i="2"/>
  <c r="AE74" i="2"/>
  <c r="AD74" i="2"/>
  <c r="AC74" i="2"/>
  <c r="AE73" i="2"/>
  <c r="AD73" i="2"/>
  <c r="AC73" i="2"/>
  <c r="AE72" i="2"/>
  <c r="AD72" i="2"/>
  <c r="AC72" i="2"/>
  <c r="AE71" i="2"/>
  <c r="AF71" i="2" s="1"/>
  <c r="AD71" i="2"/>
  <c r="AC71" i="2"/>
  <c r="AE70" i="2"/>
  <c r="AD70" i="2"/>
  <c r="AC70" i="2"/>
  <c r="AE69" i="2"/>
  <c r="AD69" i="2"/>
  <c r="AC69" i="2"/>
  <c r="AE68" i="2"/>
  <c r="AD68" i="2"/>
  <c r="AC68" i="2"/>
  <c r="AE67" i="2"/>
  <c r="AD67" i="2"/>
  <c r="AC67" i="2"/>
  <c r="AE66" i="2"/>
  <c r="AD66" i="2"/>
  <c r="AC66" i="2"/>
  <c r="AE65" i="2"/>
  <c r="AD65" i="2"/>
  <c r="AC65" i="2"/>
  <c r="AE64" i="2"/>
  <c r="AD64" i="2"/>
  <c r="AC64" i="2"/>
  <c r="AE63" i="2"/>
  <c r="AD63" i="2"/>
  <c r="AC63" i="2"/>
  <c r="AE62" i="2"/>
  <c r="AF62" i="2" s="1"/>
  <c r="AD62" i="2"/>
  <c r="AC62" i="2"/>
  <c r="AE61" i="2"/>
  <c r="AD61" i="2"/>
  <c r="AC61" i="2"/>
  <c r="AE60" i="2"/>
  <c r="AD60" i="2"/>
  <c r="AC60" i="2"/>
  <c r="AE59" i="2"/>
  <c r="AF59" i="2" s="1"/>
  <c r="AD59" i="2"/>
  <c r="AC59" i="2"/>
  <c r="AE58" i="2"/>
  <c r="AD58" i="2"/>
  <c r="AC58" i="2"/>
  <c r="AE57" i="2"/>
  <c r="AD57" i="2"/>
  <c r="AC57" i="2"/>
  <c r="AE56" i="2"/>
  <c r="AF56" i="2" s="1"/>
  <c r="AD56" i="2"/>
  <c r="AC56" i="2"/>
  <c r="AE55" i="2"/>
  <c r="AD55" i="2"/>
  <c r="AC55" i="2"/>
  <c r="AE54" i="2"/>
  <c r="AD54" i="2"/>
  <c r="AC54" i="2"/>
  <c r="AE53" i="2"/>
  <c r="AF53" i="2" s="1"/>
  <c r="AD53" i="2"/>
  <c r="AC53" i="2"/>
  <c r="AE52" i="2"/>
  <c r="AD52" i="2"/>
  <c r="AC52" i="2"/>
  <c r="AE51" i="2"/>
  <c r="AD51" i="2"/>
  <c r="AC51" i="2"/>
  <c r="AE50" i="2"/>
  <c r="AF50" i="2" s="1"/>
  <c r="AD50" i="2"/>
  <c r="AC50" i="2"/>
  <c r="AE44" i="2"/>
  <c r="AD44" i="2"/>
  <c r="AC44" i="2"/>
  <c r="AE43" i="2"/>
  <c r="AD43" i="2"/>
  <c r="AC43" i="2"/>
  <c r="AE42" i="2"/>
  <c r="AD42" i="2"/>
  <c r="AC42" i="2"/>
  <c r="AE41" i="2"/>
  <c r="AD41" i="2"/>
  <c r="AC41" i="2"/>
  <c r="AE40" i="2"/>
  <c r="AD40" i="2"/>
  <c r="AC40" i="2"/>
  <c r="AE39" i="2"/>
  <c r="AD39" i="2"/>
  <c r="AC39" i="2"/>
  <c r="AE38" i="2"/>
  <c r="AD38" i="2"/>
  <c r="AC38" i="2"/>
  <c r="AE37" i="2"/>
  <c r="AD37" i="2"/>
  <c r="AC37" i="2"/>
  <c r="AE36" i="2"/>
  <c r="AF36" i="2" s="1"/>
  <c r="AD36" i="2"/>
  <c r="AC36" i="2"/>
  <c r="AE35" i="2"/>
  <c r="AD35" i="2"/>
  <c r="AC35" i="2"/>
  <c r="AE34" i="2"/>
  <c r="AD34" i="2"/>
  <c r="AC34" i="2"/>
  <c r="AE33" i="2"/>
  <c r="AF33" i="2" s="1"/>
  <c r="AD33" i="2"/>
  <c r="AC33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AE32" i="2" s="1"/>
  <c r="D32" i="2"/>
  <c r="AC32" i="2" s="1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AE31" i="2" s="1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AE30" i="2" s="1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AE29" i="2" s="1"/>
  <c r="E29" i="2"/>
  <c r="D29" i="2"/>
  <c r="AD29" i="2" s="1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AD28" i="2" s="1"/>
  <c r="D28" i="2"/>
  <c r="AC28" i="2" s="1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AE27" i="2" s="1"/>
  <c r="D27" i="2"/>
  <c r="AC27" i="2" s="1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AC26" i="2" s="1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AE25" i="2" s="1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AE24" i="2" s="1"/>
  <c r="E24" i="2"/>
  <c r="D24" i="2"/>
  <c r="AD24" i="2" s="1"/>
  <c r="AD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AE23" i="2" s="1"/>
  <c r="D23" i="2"/>
  <c r="AC23" i="2" s="1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AE22" i="2" s="1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AE21" i="2" s="1"/>
  <c r="AE20" i="2"/>
  <c r="AD20" i="2"/>
  <c r="AC20" i="2"/>
  <c r="AE19" i="2"/>
  <c r="AD19" i="2"/>
  <c r="AC19" i="2"/>
  <c r="AE18" i="2"/>
  <c r="AF18" i="2" s="1"/>
  <c r="AD18" i="2"/>
  <c r="AC18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AE17" i="2" s="1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AE16" i="2" s="1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AE15" i="2" s="1"/>
  <c r="AF15" i="2" s="1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AE14" i="2" s="1"/>
  <c r="E14" i="2"/>
  <c r="D14" i="2"/>
  <c r="AD14" i="2" s="1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AD13" i="2" s="1"/>
  <c r="D13" i="2"/>
  <c r="AC13" i="2" s="1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AE12" i="2" s="1"/>
  <c r="D12" i="2"/>
  <c r="AC12" i="2" s="1"/>
  <c r="AA11" i="2"/>
  <c r="Z11" i="2"/>
  <c r="Y11" i="2"/>
  <c r="X11" i="2"/>
  <c r="W11" i="2"/>
  <c r="V11" i="2"/>
  <c r="T11" i="2"/>
  <c r="S11" i="2"/>
  <c r="R11" i="2"/>
  <c r="Q11" i="2"/>
  <c r="P11" i="2"/>
  <c r="O11" i="2"/>
  <c r="N11" i="2"/>
  <c r="M11" i="2"/>
  <c r="L11" i="2"/>
  <c r="H11" i="2"/>
  <c r="G11" i="2"/>
  <c r="F11" i="2"/>
  <c r="E11" i="2"/>
  <c r="D11" i="2"/>
  <c r="AE11" i="2" s="1"/>
  <c r="AA10" i="2"/>
  <c r="Z10" i="2"/>
  <c r="Y10" i="2"/>
  <c r="X10" i="2"/>
  <c r="W10" i="2"/>
  <c r="V10" i="2"/>
  <c r="T10" i="2"/>
  <c r="S10" i="2"/>
  <c r="R10" i="2"/>
  <c r="Q10" i="2"/>
  <c r="P10" i="2"/>
  <c r="O10" i="2"/>
  <c r="N10" i="2"/>
  <c r="M10" i="2"/>
  <c r="L10" i="2"/>
  <c r="H10" i="2"/>
  <c r="G10" i="2"/>
  <c r="F10" i="2"/>
  <c r="E10" i="2"/>
  <c r="D10" i="2"/>
  <c r="AE10" i="2" s="1"/>
  <c r="AA9" i="2"/>
  <c r="Z9" i="2"/>
  <c r="Y9" i="2"/>
  <c r="X9" i="2"/>
  <c r="W9" i="2"/>
  <c r="V9" i="2"/>
  <c r="T9" i="2"/>
  <c r="S9" i="2"/>
  <c r="R9" i="2"/>
  <c r="Q9" i="2"/>
  <c r="P9" i="2"/>
  <c r="O9" i="2"/>
  <c r="N9" i="2"/>
  <c r="M9" i="2"/>
  <c r="L9" i="2"/>
  <c r="H9" i="2"/>
  <c r="G9" i="2"/>
  <c r="F9" i="2"/>
  <c r="E9" i="2"/>
  <c r="D9" i="2"/>
  <c r="AE9" i="2" s="1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AC8" i="2" s="1"/>
  <c r="E8" i="2"/>
  <c r="D8" i="2"/>
  <c r="AD8" i="2" s="1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AD7" i="2" s="1"/>
  <c r="H7" i="2"/>
  <c r="G7" i="2"/>
  <c r="F7" i="2"/>
  <c r="E7" i="2"/>
  <c r="AE7" i="2" s="1"/>
  <c r="D7" i="2"/>
  <c r="AC7" i="2" s="1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AE6" i="2" s="1"/>
  <c r="D6" i="2"/>
  <c r="AC6" i="2" s="1"/>
  <c r="AF9" i="2" l="1"/>
  <c r="AF42" i="2"/>
  <c r="AF39" i="2"/>
  <c r="AC31" i="2"/>
  <c r="AD11" i="2"/>
  <c r="AE13" i="2"/>
  <c r="AF12" i="2" s="1"/>
  <c r="AC16" i="2"/>
  <c r="AC21" i="2"/>
  <c r="AD26" i="2"/>
  <c r="AE28" i="2"/>
  <c r="AF27" i="2" s="1"/>
  <c r="AD31" i="2"/>
  <c r="AC11" i="2"/>
  <c r="AC9" i="2"/>
  <c r="AC14" i="2"/>
  <c r="AD16" i="2"/>
  <c r="AD21" i="2"/>
  <c r="AC24" i="2"/>
  <c r="AE26" i="2"/>
  <c r="AC29" i="2"/>
  <c r="AD6" i="2"/>
  <c r="AD9" i="2"/>
  <c r="AD12" i="2"/>
  <c r="AC17" i="2"/>
  <c r="AC22" i="2"/>
  <c r="AD27" i="2"/>
  <c r="AD32" i="2"/>
  <c r="AC10" i="2"/>
  <c r="AC15" i="2"/>
  <c r="AD17" i="2"/>
  <c r="AD22" i="2"/>
  <c r="AC25" i="2"/>
  <c r="AC30" i="2"/>
  <c r="AE8" i="2"/>
  <c r="AF6" i="2" s="1"/>
  <c r="AD10" i="2"/>
  <c r="AD15" i="2"/>
  <c r="AD25" i="2"/>
  <c r="AD30" i="2"/>
</calcChain>
</file>

<file path=xl/sharedStrings.xml><?xml version="1.0" encoding="utf-8"?>
<sst xmlns="http://schemas.openxmlformats.org/spreadsheetml/2006/main" count="801" uniqueCount="99">
  <si>
    <t>COMNET Appendix C - Schedules (Rev 3)</t>
  </si>
  <si>
    <t>C-12 Residential</t>
  </si>
  <si>
    <t>Hour Ending</t>
  </si>
  <si>
    <t>Description</t>
  </si>
  <si>
    <t>Type</t>
  </si>
  <si>
    <t>Day</t>
  </si>
  <si>
    <t>1am</t>
  </si>
  <si>
    <t>2am</t>
  </si>
  <si>
    <t>3am</t>
  </si>
  <si>
    <t>4am</t>
  </si>
  <si>
    <t>5am</t>
  </si>
  <si>
    <t>6am</t>
  </si>
  <si>
    <t>7am</t>
  </si>
  <si>
    <t>8am</t>
  </si>
  <si>
    <t>9am</t>
  </si>
  <si>
    <t>10am</t>
  </si>
  <si>
    <t>11am</t>
  </si>
  <si>
    <t>12am</t>
  </si>
  <si>
    <t>1pm</t>
  </si>
  <si>
    <t>2pm</t>
  </si>
  <si>
    <t>3pm</t>
  </si>
  <si>
    <t>4pm</t>
  </si>
  <si>
    <t>5pm</t>
  </si>
  <si>
    <t>6pm</t>
  </si>
  <si>
    <t>7pm</t>
  </si>
  <si>
    <t>8pm</t>
  </si>
  <si>
    <t>9pm</t>
  </si>
  <si>
    <t>10pm</t>
  </si>
  <si>
    <t>11pm</t>
  </si>
  <si>
    <t>12pm</t>
  </si>
  <si>
    <t>Max</t>
  </si>
  <si>
    <t>Min</t>
  </si>
  <si>
    <t>Sum</t>
  </si>
  <si>
    <t>Year</t>
  </si>
  <si>
    <t>Source/Notes</t>
  </si>
  <si>
    <t>General Notes</t>
  </si>
  <si>
    <t>Fraction</t>
  </si>
  <si>
    <t>WD</t>
  </si>
  <si>
    <t>SSPC 90.1</t>
  </si>
  <si>
    <t>Used for:</t>
  </si>
  <si>
    <t>Sat</t>
  </si>
  <si>
    <t>Dormitory</t>
  </si>
  <si>
    <t>Sun</t>
  </si>
  <si>
    <t>Multifamily</t>
  </si>
  <si>
    <t>Lights</t>
  </si>
  <si>
    <t>Receptacle = rest of appliances</t>
  </si>
  <si>
    <t>Infiltration</t>
  </si>
  <si>
    <t>HVAC Avail</t>
  </si>
  <si>
    <t>OnOff</t>
  </si>
  <si>
    <t>Derived from CEC infiltration</t>
  </si>
  <si>
    <t>schedule</t>
  </si>
  <si>
    <t>Temperature</t>
  </si>
  <si>
    <t>Service Hot Water</t>
  </si>
  <si>
    <t>CEC</t>
  </si>
  <si>
    <t>WtrHtrSetPt</t>
  </si>
  <si>
    <t>Refrigeration</t>
  </si>
  <si>
    <t>COMNET defaults are based on</t>
  </si>
  <si>
    <t>continuous operation</t>
  </si>
  <si>
    <t>Gas Equip</t>
  </si>
  <si>
    <t>Elevator</t>
  </si>
  <si>
    <t>Escalator</t>
  </si>
  <si>
    <t>CEC Appendix 5.4B Residential Occupancy Living Areas (Including Hotel/Motel Guest Rooms) with Setback Thermostat for Heating</t>
  </si>
  <si>
    <t>ResidentialLiving</t>
  </si>
  <si>
    <t>:Schedule Name</t>
  </si>
  <si>
    <t>Hour of Day</t>
  </si>
  <si>
    <t>Daily Sch</t>
  </si>
  <si>
    <t>Occupancy</t>
  </si>
  <si>
    <t>Receptacle</t>
  </si>
  <si>
    <t>ClgSetPt</t>
  </si>
  <si>
    <t>HtgSetPt</t>
  </si>
  <si>
    <t>Highlight indicates</t>
  </si>
  <si>
    <t>difference with common</t>
  </si>
  <si>
    <t>areas</t>
  </si>
  <si>
    <t>SSPC90.1 Schedule D (Dormitory, Multifamily)</t>
  </si>
  <si>
    <t>Applies to</t>
  </si>
  <si>
    <t>Occupants</t>
  </si>
  <si>
    <t>Mon – Fri</t>
  </si>
  <si>
    <t>Hotel</t>
  </si>
  <si>
    <t>Motel</t>
  </si>
  <si>
    <t>Penitentiary</t>
  </si>
  <si>
    <t>Lighting</t>
  </si>
  <si>
    <t>Plug Loads</t>
  </si>
  <si>
    <t>Cooling Setpoint</t>
  </si>
  <si>
    <t>Odd that the same temperature applies to both heating and cooling</t>
  </si>
  <si>
    <t>Heating Setpoint</t>
  </si>
  <si>
    <t>Original COMNET C-3 Hotel/Motel</t>
  </si>
  <si>
    <t xml:space="preserve">Occupancy </t>
  </si>
  <si>
    <t xml:space="preserve">Wk </t>
  </si>
  <si>
    <t xml:space="preserve">Sat </t>
  </si>
  <si>
    <t xml:space="preserve">Sun </t>
  </si>
  <si>
    <t xml:space="preserve">Lighting Receptacle </t>
  </si>
  <si>
    <t xml:space="preserve">HVAC System </t>
  </si>
  <si>
    <t>On/Off</t>
  </si>
  <si>
    <t xml:space="preserve">Service Hot Water </t>
  </si>
  <si>
    <t xml:space="preserve">Elevator </t>
  </si>
  <si>
    <t>Fri</t>
  </si>
  <si>
    <t>C-15 Dormitory</t>
  </si>
  <si>
    <t>C-16 Hotel employees</t>
  </si>
  <si>
    <t>Updated June 25,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</si>
</sst>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\-??_);_(@_)"/>
  </numFmts>
  <fonts count="7" x14ac:knownFonts="1">
    <font>
      <sz val="11"/>
      <color theme="1"/>
      <name val="Calibri"/>
      <family val="2"/>
      <charset val="177"/>
      <scheme val="minor"/>
    </font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3D69B"/>
      </patternFill>
    </fill>
    <fill>
      <patternFill patternType="solid">
        <fgColor rgb="FFFFC000"/>
        <bgColor rgb="FFFF9900"/>
      </patternFill>
    </fill>
    <fill>
      <patternFill patternType="solid">
        <fgColor theme="0" tint="-0.14999847407452621"/>
        <bgColor rgb="FFC3D69B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Border="0" applyProtection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/>
    <xf numFmtId="0" fontId="1" fillId="0" borderId="1" xfId="1" applyBorder="1"/>
    <xf numFmtId="0" fontId="5" fillId="0" borderId="1" xfId="1" applyFont="1" applyBorder="1" applyAlignment="1">
      <alignment horizontal="left" vertical="top"/>
    </xf>
    <xf numFmtId="0" fontId="3" fillId="0" borderId="1" xfId="1" applyFont="1" applyBorder="1" applyAlignment="1">
      <alignment horizontal="center" vertical="top"/>
    </xf>
    <xf numFmtId="0" fontId="1" fillId="0" borderId="0" xfId="1"/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2" fontId="3" fillId="2" borderId="0" xfId="1" applyNumberFormat="1" applyFont="1" applyFill="1" applyAlignment="1">
      <alignment horizontal="center" vertical="center"/>
    </xf>
    <xf numFmtId="2" fontId="3" fillId="2" borderId="0" xfId="2" applyNumberFormat="1" applyFont="1" applyFill="1" applyBorder="1" applyAlignment="1" applyProtection="1">
      <alignment horizontal="center" vertical="center"/>
    </xf>
    <xf numFmtId="2" fontId="3" fillId="2" borderId="0" xfId="1" applyNumberFormat="1" applyFont="1" applyFill="1" applyAlignment="1">
      <alignment horizontal="center"/>
    </xf>
    <xf numFmtId="1" fontId="3" fillId="2" borderId="0" xfId="1" applyNumberFormat="1" applyFont="1" applyFill="1" applyAlignment="1">
      <alignment horizontal="center" vertical="center"/>
    </xf>
    <xf numFmtId="1" fontId="3" fillId="2" borderId="0" xfId="1" applyNumberFormat="1" applyFont="1" applyFill="1" applyAlignment="1">
      <alignment vertical="center"/>
    </xf>
    <xf numFmtId="2" fontId="3" fillId="2" borderId="0" xfId="1" applyNumberFormat="1" applyFont="1" applyFill="1"/>
    <xf numFmtId="2" fontId="3" fillId="0" borderId="0" xfId="1" applyNumberFormat="1" applyFont="1" applyAlignment="1">
      <alignment horizontal="center" vertical="center"/>
    </xf>
    <xf numFmtId="2" fontId="3" fillId="0" borderId="0" xfId="2" applyNumberFormat="1" applyFont="1" applyBorder="1" applyAlignment="1" applyProtection="1">
      <alignment horizontal="center" vertical="center"/>
    </xf>
    <xf numFmtId="2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vertical="center"/>
    </xf>
    <xf numFmtId="2" fontId="3" fillId="0" borderId="0" xfId="1" applyNumberFormat="1" applyFont="1"/>
    <xf numFmtId="0" fontId="6" fillId="2" borderId="0" xfId="1" applyFont="1" applyFill="1"/>
    <xf numFmtId="0" fontId="6" fillId="0" borderId="0" xfId="1" applyFont="1"/>
    <xf numFmtId="0" fontId="3" fillId="2" borderId="0" xfId="1" applyFont="1" applyFill="1" applyAlignment="1">
      <alignment horizontal="center" vertical="center"/>
    </xf>
    <xf numFmtId="1" fontId="3" fillId="2" borderId="0" xfId="2" applyNumberFormat="1" applyFont="1" applyFill="1" applyBorder="1" applyAlignment="1" applyProtection="1">
      <alignment horizontal="center" vertical="center"/>
    </xf>
    <xf numFmtId="1" fontId="3" fillId="2" borderId="0" xfId="1" applyNumberFormat="1" applyFont="1" applyFill="1" applyAlignment="1">
      <alignment horizontal="center"/>
    </xf>
    <xf numFmtId="1" fontId="3" fillId="0" borderId="0" xfId="1" applyNumberFormat="1" applyFont="1" applyAlignment="1">
      <alignment horizontal="center"/>
    </xf>
    <xf numFmtId="1" fontId="3" fillId="0" borderId="0" xfId="2" applyNumberFormat="1" applyFont="1" applyBorder="1" applyAlignment="1" applyProtection="1">
      <alignment horizontal="center" vertical="center"/>
    </xf>
    <xf numFmtId="0" fontId="3" fillId="2" borderId="0" xfId="1" applyFont="1" applyFill="1" applyAlignment="1">
      <alignment horizontal="center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2" fontId="3" fillId="2" borderId="1" xfId="1" applyNumberFormat="1" applyFont="1" applyFill="1" applyBorder="1" applyAlignment="1">
      <alignment horizontal="center" vertical="center"/>
    </xf>
    <xf numFmtId="2" fontId="3" fillId="2" borderId="1" xfId="2" applyNumberFormat="1" applyFont="1" applyFill="1" applyBorder="1" applyAlignment="1" applyProtection="1">
      <alignment horizontal="center" vertical="center"/>
    </xf>
    <xf numFmtId="2" fontId="3" fillId="2" borderId="1" xfId="1" applyNumberFormat="1" applyFont="1" applyFill="1" applyBorder="1" applyAlignment="1">
      <alignment horizontal="center"/>
    </xf>
    <xf numFmtId="2" fontId="3" fillId="2" borderId="1" xfId="1" applyNumberFormat="1" applyFont="1" applyFill="1" applyBorder="1"/>
    <xf numFmtId="2" fontId="3" fillId="0" borderId="0" xfId="2" applyNumberFormat="1" applyFont="1" applyBorder="1" applyAlignment="1" applyProtection="1">
      <alignment horizontal="left" vertical="center"/>
    </xf>
    <xf numFmtId="2" fontId="3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right"/>
    </xf>
    <xf numFmtId="2" fontId="3" fillId="0" borderId="1" xfId="2" applyNumberFormat="1" applyFont="1" applyBorder="1" applyAlignment="1" applyProtection="1">
      <alignment horizontal="center" vertical="center"/>
    </xf>
    <xf numFmtId="2" fontId="3" fillId="0" borderId="1" xfId="1" applyNumberFormat="1" applyFont="1" applyBorder="1" applyAlignment="1">
      <alignment horizontal="center"/>
    </xf>
    <xf numFmtId="1" fontId="3" fillId="0" borderId="0" xfId="2" applyNumberFormat="1" applyFont="1" applyBorder="1" applyAlignment="1" applyProtection="1">
      <alignment horizontal="left" vertical="center"/>
    </xf>
    <xf numFmtId="1" fontId="3" fillId="0" borderId="0" xfId="1" applyNumberFormat="1" applyFont="1" applyAlignment="1">
      <alignment horizontal="left"/>
    </xf>
    <xf numFmtId="1" fontId="3" fillId="0" borderId="1" xfId="2" applyNumberFormat="1" applyFont="1" applyBorder="1" applyAlignment="1" applyProtection="1">
      <alignment horizontal="center" vertical="center"/>
    </xf>
    <xf numFmtId="1" fontId="3" fillId="0" borderId="1" xfId="1" applyNumberFormat="1" applyFont="1" applyBorder="1" applyAlignment="1">
      <alignment horizontal="center"/>
    </xf>
    <xf numFmtId="1" fontId="3" fillId="3" borderId="0" xfId="2" applyNumberFormat="1" applyFont="1" applyFill="1" applyBorder="1" applyAlignment="1" applyProtection="1">
      <alignment horizontal="left" vertical="center"/>
    </xf>
    <xf numFmtId="2" fontId="3" fillId="3" borderId="0" xfId="2" applyNumberFormat="1" applyFont="1" applyFill="1" applyBorder="1" applyAlignment="1" applyProtection="1">
      <alignment horizontal="left" vertical="center"/>
    </xf>
    <xf numFmtId="0" fontId="4" fillId="0" borderId="1" xfId="1" applyFont="1" applyBorder="1"/>
    <xf numFmtId="0" fontId="3" fillId="0" borderId="1" xfId="1" applyFont="1" applyBorder="1" applyAlignment="1">
      <alignment horizontal="left"/>
    </xf>
    <xf numFmtId="2" fontId="3" fillId="0" borderId="1" xfId="1" applyNumberFormat="1" applyFont="1" applyBorder="1"/>
    <xf numFmtId="1" fontId="3" fillId="0" borderId="0" xfId="1" applyNumberFormat="1" applyFont="1"/>
    <xf numFmtId="1" fontId="3" fillId="0" borderId="1" xfId="1" applyNumberFormat="1" applyFont="1" applyBorder="1"/>
    <xf numFmtId="0" fontId="3" fillId="4" borderId="0" xfId="1" applyFont="1" applyFill="1"/>
    <xf numFmtId="0" fontId="3" fillId="5" borderId="0" xfId="1" applyFont="1" applyFill="1"/>
  </cellXfs>
  <cellStyles count="3">
    <cellStyle name="Comma 2" xfId="2" xr:uid="{8A9711BC-9FC2-4B91-BB4A-C2A57BACD8D8}"/>
    <cellStyle name="Normal" xfId="0" builtinId="0"/>
    <cellStyle name="Normal 2" xfId="1" xr:uid="{C4E893B4-68DA-440D-B04E-2BA830A822AE}"/>
  </cellStyles>
  <dxfs count="21"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986513e444d4771b/&#1513;&#1493;&#1500;&#1495;&#1503;%20&#1492;&#1506;&#1489;&#1493;&#1491;&#1492;/&#1500;&#1497;&#1502;&#1493;&#1491;&#1497;&#1501;/&#1502;&#1495;&#1511;&#1512;/&#1492;&#1499;&#1504;&#1492;%20&#1500;&#1511;&#1493;&#1504;&#1511;&#1493;&#1512;&#1491;&#1497;&#1492;/&#1511;&#1489;&#1510;&#1497;&#1501;%20&#1502;&#1508;&#1497;&#1497;&#1512;/comnet_schedules_archetyp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 Assembly"/>
      <sheetName val="C-2 Health"/>
      <sheetName val="C-3 Hotel"/>
      <sheetName val="C-4 Manufacturing"/>
      <sheetName val="C-5 Office"/>
      <sheetName val="C-6 Parking"/>
      <sheetName val="C-7 Restaurant"/>
      <sheetName val="C-8 Retail"/>
      <sheetName val="C-9 School"/>
      <sheetName val="C-10 Warehouse"/>
      <sheetName val="C-11 Lab"/>
      <sheetName val="C-12 Residential"/>
      <sheetName val="C-13 Data"/>
      <sheetName val="C-14 Gymnasium"/>
      <sheetName val="C-12b ResidentialCommon"/>
      <sheetName val="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9">
          <cell r="C49">
            <v>251</v>
          </cell>
        </row>
        <row r="50">
          <cell r="C50">
            <v>52</v>
          </cell>
        </row>
        <row r="51">
          <cell r="C51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A43A-303D-406C-997A-03102BE69D3E}">
  <sheetPr>
    <pageSetUpPr fitToPage="1"/>
  </sheetPr>
  <dimension ref="A1:AMK127"/>
  <sheetViews>
    <sheetView zoomScale="85" zoomScaleNormal="85" workbookViewId="0">
      <pane ySplit="5" topLeftCell="A6" activePane="bottomLeft" state="frozen"/>
      <selection pane="bottomLeft" activeCell="A6" sqref="A6:A42"/>
    </sheetView>
  </sheetViews>
  <sheetFormatPr defaultColWidth="8.85546875" defaultRowHeight="15" x14ac:dyDescent="0.25"/>
  <cols>
    <col min="1" max="1" width="30.42578125" style="2" customWidth="1"/>
    <col min="2" max="2" width="11.42578125" style="2" customWidth="1"/>
    <col min="3" max="3" width="9.7109375" style="3" customWidth="1"/>
    <col min="4" max="27" width="5.140625" style="2" customWidth="1"/>
    <col min="28" max="28" width="4.28515625" style="2" customWidth="1"/>
    <col min="29" max="31" width="6.140625" style="4" customWidth="1"/>
    <col min="32" max="32" width="6.42578125" style="4" customWidth="1"/>
    <col min="33" max="33" width="3.140625" style="2" customWidth="1"/>
    <col min="34" max="34" width="26.140625" style="2" customWidth="1"/>
    <col min="35" max="35" width="3.140625" style="2" customWidth="1"/>
    <col min="36" max="36" width="20.140625" style="2" customWidth="1"/>
    <col min="37" max="1025" width="8.28515625" style="2" customWidth="1"/>
    <col min="1026" max="16384" width="8.85546875" style="9"/>
  </cols>
  <sheetData>
    <row r="1" spans="1:36" ht="18" x14ac:dyDescent="0.25">
      <c r="A1" s="1" t="s">
        <v>0</v>
      </c>
    </row>
    <row r="2" spans="1:36" x14ac:dyDescent="0.25">
      <c r="A2" s="2" t="s">
        <v>98</v>
      </c>
    </row>
    <row r="4" spans="1:36" x14ac:dyDescent="0.25">
      <c r="A4" s="5" t="s">
        <v>1</v>
      </c>
      <c r="N4" s="2" t="s">
        <v>2</v>
      </c>
    </row>
    <row r="5" spans="1:36" s="9" customFormat="1" x14ac:dyDescent="0.25">
      <c r="A5" s="6" t="s">
        <v>3</v>
      </c>
      <c r="B5" s="6" t="s">
        <v>4</v>
      </c>
      <c r="C5" s="7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8" t="s">
        <v>16</v>
      </c>
      <c r="O5" s="8" t="s">
        <v>17</v>
      </c>
      <c r="P5" s="8" t="s">
        <v>18</v>
      </c>
      <c r="Q5" s="8" t="s">
        <v>19</v>
      </c>
      <c r="R5" s="8" t="s">
        <v>20</v>
      </c>
      <c r="S5" s="8" t="s">
        <v>21</v>
      </c>
      <c r="T5" s="8" t="s">
        <v>22</v>
      </c>
      <c r="U5" s="8" t="s">
        <v>23</v>
      </c>
      <c r="V5" s="8" t="s">
        <v>24</v>
      </c>
      <c r="W5" s="8" t="s">
        <v>25</v>
      </c>
      <c r="X5" s="8" t="s">
        <v>26</v>
      </c>
      <c r="Y5" s="8" t="s">
        <v>27</v>
      </c>
      <c r="Z5" s="8" t="s">
        <v>28</v>
      </c>
      <c r="AA5" s="8" t="s">
        <v>29</v>
      </c>
      <c r="AC5" s="10" t="s">
        <v>30</v>
      </c>
      <c r="AD5" s="10" t="s">
        <v>31</v>
      </c>
      <c r="AE5" s="10" t="s">
        <v>32</v>
      </c>
      <c r="AF5" s="10" t="s">
        <v>33</v>
      </c>
      <c r="AH5" s="11" t="s">
        <v>34</v>
      </c>
      <c r="AJ5" s="11" t="s">
        <v>35</v>
      </c>
    </row>
    <row r="6" spans="1:36" x14ac:dyDescent="0.25">
      <c r="A6" s="12" t="s">
        <v>66</v>
      </c>
      <c r="B6" s="12" t="s">
        <v>36</v>
      </c>
      <c r="C6" s="13" t="s">
        <v>37</v>
      </c>
      <c r="D6" s="14">
        <f t="shared" ref="D6:AA16" si="0">D91</f>
        <v>1</v>
      </c>
      <c r="E6" s="14">
        <f t="shared" si="0"/>
        <v>1</v>
      </c>
      <c r="F6" s="14">
        <f t="shared" si="0"/>
        <v>1</v>
      </c>
      <c r="G6" s="14">
        <f t="shared" si="0"/>
        <v>1</v>
      </c>
      <c r="H6" s="14">
        <f t="shared" si="0"/>
        <v>1</v>
      </c>
      <c r="I6" s="14">
        <f t="shared" si="0"/>
        <v>1</v>
      </c>
      <c r="J6" s="14">
        <f t="shared" si="0"/>
        <v>1</v>
      </c>
      <c r="K6" s="14">
        <f t="shared" si="0"/>
        <v>0.9</v>
      </c>
      <c r="L6" s="14">
        <f t="shared" si="0"/>
        <v>0.4</v>
      </c>
      <c r="M6" s="14">
        <f t="shared" si="0"/>
        <v>0.25</v>
      </c>
      <c r="N6" s="14">
        <f t="shared" si="0"/>
        <v>0.25</v>
      </c>
      <c r="O6" s="14">
        <f t="shared" si="0"/>
        <v>0.25</v>
      </c>
      <c r="P6" s="14">
        <f t="shared" si="0"/>
        <v>0.25</v>
      </c>
      <c r="Q6" s="14">
        <f t="shared" si="0"/>
        <v>0.25</v>
      </c>
      <c r="R6" s="14">
        <f t="shared" si="0"/>
        <v>0.25</v>
      </c>
      <c r="S6" s="14">
        <f t="shared" si="0"/>
        <v>0.25</v>
      </c>
      <c r="T6" s="14">
        <f t="shared" si="0"/>
        <v>0.3</v>
      </c>
      <c r="U6" s="14">
        <f t="shared" si="0"/>
        <v>0.5</v>
      </c>
      <c r="V6" s="14">
        <f t="shared" si="0"/>
        <v>0.9</v>
      </c>
      <c r="W6" s="14">
        <f t="shared" si="0"/>
        <v>0.9</v>
      </c>
      <c r="X6" s="14">
        <f t="shared" si="0"/>
        <v>0.9</v>
      </c>
      <c r="Y6" s="14">
        <f t="shared" si="0"/>
        <v>1</v>
      </c>
      <c r="Z6" s="14">
        <f t="shared" si="0"/>
        <v>1</v>
      </c>
      <c r="AA6" s="14">
        <f t="shared" si="0"/>
        <v>1</v>
      </c>
      <c r="AC6" s="15">
        <f t="shared" ref="AC6:AC44" si="1">MAX(D6:AA6)</f>
        <v>1</v>
      </c>
      <c r="AD6" s="16">
        <f t="shared" ref="AD6:AD44" si="2">MIN(D6:AA6)</f>
        <v>0.25</v>
      </c>
      <c r="AE6" s="16">
        <f t="shared" ref="AE6:AE20" si="3">SUM(D6:AA6)</f>
        <v>16.550000000000004</v>
      </c>
      <c r="AF6" s="17">
        <f>SUMPRODUCT(AE6:AE8,[1]Notes!$C$49:$C$51)</f>
        <v>6040.7500000000018</v>
      </c>
      <c r="AH6" s="18" t="s">
        <v>38</v>
      </c>
      <c r="AJ6" s="2" t="s">
        <v>39</v>
      </c>
    </row>
    <row r="7" spans="1:36" x14ac:dyDescent="0.25">
      <c r="A7" s="12"/>
      <c r="B7" s="12"/>
      <c r="C7" s="13" t="s">
        <v>95</v>
      </c>
      <c r="D7" s="14">
        <f t="shared" si="0"/>
        <v>1</v>
      </c>
      <c r="E7" s="14">
        <f t="shared" si="0"/>
        <v>1</v>
      </c>
      <c r="F7" s="14">
        <f t="shared" si="0"/>
        <v>1</v>
      </c>
      <c r="G7" s="14">
        <f t="shared" si="0"/>
        <v>1</v>
      </c>
      <c r="H7" s="14">
        <f t="shared" si="0"/>
        <v>1</v>
      </c>
      <c r="I7" s="14">
        <f t="shared" si="0"/>
        <v>1</v>
      </c>
      <c r="J7" s="14">
        <f t="shared" si="0"/>
        <v>1</v>
      </c>
      <c r="K7" s="14">
        <f t="shared" si="0"/>
        <v>0.9</v>
      </c>
      <c r="L7" s="14">
        <f t="shared" si="0"/>
        <v>0.4</v>
      </c>
      <c r="M7" s="14">
        <f t="shared" si="0"/>
        <v>0.25</v>
      </c>
      <c r="N7" s="14">
        <f t="shared" si="0"/>
        <v>0.25</v>
      </c>
      <c r="O7" s="14">
        <f t="shared" si="0"/>
        <v>0.25</v>
      </c>
      <c r="P7" s="14">
        <f t="shared" si="0"/>
        <v>0.25</v>
      </c>
      <c r="Q7" s="14">
        <f t="shared" si="0"/>
        <v>0.25</v>
      </c>
      <c r="R7" s="14">
        <f t="shared" si="0"/>
        <v>0.25</v>
      </c>
      <c r="S7" s="14">
        <f t="shared" si="0"/>
        <v>0.25</v>
      </c>
      <c r="T7" s="14">
        <f t="shared" si="0"/>
        <v>0.3</v>
      </c>
      <c r="U7" s="14">
        <f t="shared" si="0"/>
        <v>0.5</v>
      </c>
      <c r="V7" s="14">
        <f t="shared" si="0"/>
        <v>0.9</v>
      </c>
      <c r="W7" s="14">
        <f t="shared" si="0"/>
        <v>0.9</v>
      </c>
      <c r="X7" s="14">
        <f t="shared" si="0"/>
        <v>0.9</v>
      </c>
      <c r="Y7" s="14">
        <f t="shared" si="0"/>
        <v>1</v>
      </c>
      <c r="Z7" s="14">
        <f t="shared" si="0"/>
        <v>1</v>
      </c>
      <c r="AA7" s="14">
        <f t="shared" si="0"/>
        <v>1</v>
      </c>
      <c r="AC7" s="15">
        <f t="shared" si="1"/>
        <v>1</v>
      </c>
      <c r="AD7" s="16">
        <f t="shared" si="2"/>
        <v>0.25</v>
      </c>
      <c r="AE7" s="16">
        <f t="shared" si="3"/>
        <v>16.550000000000004</v>
      </c>
      <c r="AF7" s="16"/>
      <c r="AH7" s="19"/>
      <c r="AJ7" s="3" t="s">
        <v>41</v>
      </c>
    </row>
    <row r="8" spans="1:36" x14ac:dyDescent="0.25">
      <c r="A8" s="12"/>
      <c r="B8" s="12"/>
      <c r="C8" s="13" t="s">
        <v>40</v>
      </c>
      <c r="D8" s="14">
        <f t="shared" si="0"/>
        <v>1</v>
      </c>
      <c r="E8" s="14">
        <f t="shared" si="0"/>
        <v>1</v>
      </c>
      <c r="F8" s="14">
        <f t="shared" si="0"/>
        <v>1</v>
      </c>
      <c r="G8" s="14">
        <f t="shared" si="0"/>
        <v>1</v>
      </c>
      <c r="H8" s="14">
        <f t="shared" si="0"/>
        <v>1</v>
      </c>
      <c r="I8" s="14">
        <f t="shared" si="0"/>
        <v>1</v>
      </c>
      <c r="J8" s="14">
        <f t="shared" si="0"/>
        <v>1</v>
      </c>
      <c r="K8" s="14">
        <f t="shared" si="0"/>
        <v>0.9</v>
      </c>
      <c r="L8" s="14">
        <f t="shared" si="0"/>
        <v>0.4</v>
      </c>
      <c r="M8" s="14">
        <f t="shared" si="0"/>
        <v>0.25</v>
      </c>
      <c r="N8" s="14">
        <f t="shared" si="0"/>
        <v>0.25</v>
      </c>
      <c r="O8" s="14">
        <f t="shared" si="0"/>
        <v>0.25</v>
      </c>
      <c r="P8" s="14">
        <f t="shared" si="0"/>
        <v>0.25</v>
      </c>
      <c r="Q8" s="14">
        <f t="shared" si="0"/>
        <v>0.25</v>
      </c>
      <c r="R8" s="14">
        <f t="shared" si="0"/>
        <v>0.25</v>
      </c>
      <c r="S8" s="14">
        <f t="shared" si="0"/>
        <v>0.25</v>
      </c>
      <c r="T8" s="14">
        <f t="shared" si="0"/>
        <v>0.3</v>
      </c>
      <c r="U8" s="14">
        <f t="shared" si="0"/>
        <v>0.5</v>
      </c>
      <c r="V8" s="14">
        <f t="shared" si="0"/>
        <v>0.9</v>
      </c>
      <c r="W8" s="14">
        <f t="shared" si="0"/>
        <v>0.9</v>
      </c>
      <c r="X8" s="14">
        <f t="shared" si="0"/>
        <v>0.9</v>
      </c>
      <c r="Y8" s="14">
        <f t="shared" si="0"/>
        <v>1</v>
      </c>
      <c r="Z8" s="14">
        <f t="shared" si="0"/>
        <v>1</v>
      </c>
      <c r="AA8" s="14">
        <f t="shared" si="0"/>
        <v>1</v>
      </c>
      <c r="AC8" s="15">
        <f t="shared" si="1"/>
        <v>1</v>
      </c>
      <c r="AD8" s="16">
        <f t="shared" si="2"/>
        <v>0.25</v>
      </c>
      <c r="AE8" s="16">
        <f t="shared" si="3"/>
        <v>16.550000000000004</v>
      </c>
      <c r="AF8" s="16"/>
      <c r="AH8" s="19"/>
      <c r="AJ8" s="3" t="s">
        <v>43</v>
      </c>
    </row>
    <row r="9" spans="1:36" x14ac:dyDescent="0.25">
      <c r="A9" s="2" t="s">
        <v>44</v>
      </c>
      <c r="B9" s="2" t="s">
        <v>36</v>
      </c>
      <c r="C9" s="3" t="s">
        <v>37</v>
      </c>
      <c r="D9" s="20">
        <f t="shared" si="0"/>
        <v>0.1</v>
      </c>
      <c r="E9" s="20">
        <f t="shared" si="0"/>
        <v>0.1</v>
      </c>
      <c r="F9" s="20">
        <f t="shared" si="0"/>
        <v>0.1</v>
      </c>
      <c r="G9" s="20">
        <f t="shared" si="0"/>
        <v>0.1</v>
      </c>
      <c r="H9" s="20">
        <f t="shared" si="0"/>
        <v>0.2</v>
      </c>
      <c r="I9" s="20">
        <f>0.2</f>
        <v>0.2</v>
      </c>
      <c r="J9" s="20">
        <f t="shared" ref="J9:K9" si="4">0.2</f>
        <v>0.2</v>
      </c>
      <c r="K9" s="20">
        <f t="shared" si="4"/>
        <v>0.2</v>
      </c>
      <c r="L9" s="20">
        <f t="shared" si="0"/>
        <v>0.2</v>
      </c>
      <c r="M9" s="20">
        <f t="shared" si="0"/>
        <v>0.1</v>
      </c>
      <c r="N9" s="20">
        <f t="shared" si="0"/>
        <v>0.1</v>
      </c>
      <c r="O9" s="20">
        <f t="shared" si="0"/>
        <v>0.1</v>
      </c>
      <c r="P9" s="20">
        <f t="shared" si="0"/>
        <v>0.1</v>
      </c>
      <c r="Q9" s="20">
        <f t="shared" si="0"/>
        <v>0.1</v>
      </c>
      <c r="R9" s="20">
        <f t="shared" si="0"/>
        <v>0.1</v>
      </c>
      <c r="S9" s="20">
        <f t="shared" si="0"/>
        <v>0.2</v>
      </c>
      <c r="T9" s="20">
        <f t="shared" si="0"/>
        <v>0.4</v>
      </c>
      <c r="U9" s="20">
        <f>0.4</f>
        <v>0.4</v>
      </c>
      <c r="V9" s="20">
        <f t="shared" si="0"/>
        <v>0.8</v>
      </c>
      <c r="W9" s="20">
        <f t="shared" si="0"/>
        <v>1</v>
      </c>
      <c r="X9" s="20">
        <f t="shared" si="0"/>
        <v>1</v>
      </c>
      <c r="Y9" s="20">
        <f t="shared" si="0"/>
        <v>0.7</v>
      </c>
      <c r="Z9" s="20">
        <f t="shared" si="0"/>
        <v>0.4</v>
      </c>
      <c r="AA9" s="20">
        <f t="shared" si="0"/>
        <v>0.2</v>
      </c>
      <c r="AC9" s="21">
        <f t="shared" si="1"/>
        <v>1</v>
      </c>
      <c r="AD9" s="22">
        <f t="shared" si="2"/>
        <v>0.1</v>
      </c>
      <c r="AE9" s="22">
        <f t="shared" si="3"/>
        <v>7.1000000000000014</v>
      </c>
      <c r="AF9" s="23">
        <f>SUMPRODUCT(AE9:AE11,[1]Notes!$C$49:$C$51)</f>
        <v>2591.5000000000005</v>
      </c>
      <c r="AH9" s="24" t="s">
        <v>38</v>
      </c>
      <c r="AJ9" s="3"/>
    </row>
    <row r="10" spans="1:36" x14ac:dyDescent="0.25">
      <c r="C10" s="3" t="s">
        <v>95</v>
      </c>
      <c r="D10" s="20">
        <f t="shared" si="0"/>
        <v>0.1</v>
      </c>
      <c r="E10" s="20">
        <f t="shared" si="0"/>
        <v>0.1</v>
      </c>
      <c r="F10" s="20">
        <f t="shared" si="0"/>
        <v>0.1</v>
      </c>
      <c r="G10" s="20">
        <f t="shared" si="0"/>
        <v>0.1</v>
      </c>
      <c r="H10" s="20">
        <f t="shared" si="0"/>
        <v>0.2</v>
      </c>
      <c r="I10" s="20">
        <f t="shared" ref="I10:K11" si="5">0.2</f>
        <v>0.2</v>
      </c>
      <c r="J10" s="20">
        <f t="shared" si="5"/>
        <v>0.2</v>
      </c>
      <c r="K10" s="20">
        <f t="shared" si="5"/>
        <v>0.2</v>
      </c>
      <c r="L10" s="20">
        <f t="shared" si="0"/>
        <v>0.2</v>
      </c>
      <c r="M10" s="20">
        <f t="shared" si="0"/>
        <v>0.1</v>
      </c>
      <c r="N10" s="20">
        <f t="shared" si="0"/>
        <v>0.1</v>
      </c>
      <c r="O10" s="20">
        <f t="shared" si="0"/>
        <v>0.1</v>
      </c>
      <c r="P10" s="20">
        <f t="shared" si="0"/>
        <v>0.1</v>
      </c>
      <c r="Q10" s="20">
        <f t="shared" si="0"/>
        <v>0.1</v>
      </c>
      <c r="R10" s="20">
        <f t="shared" si="0"/>
        <v>0.1</v>
      </c>
      <c r="S10" s="20">
        <f t="shared" si="0"/>
        <v>0.2</v>
      </c>
      <c r="T10" s="20">
        <f t="shared" si="0"/>
        <v>0.4</v>
      </c>
      <c r="U10" s="20">
        <f t="shared" ref="U10:U11" si="6">0.4</f>
        <v>0.4</v>
      </c>
      <c r="V10" s="20">
        <f t="shared" si="0"/>
        <v>0.8</v>
      </c>
      <c r="W10" s="20">
        <f t="shared" si="0"/>
        <v>1</v>
      </c>
      <c r="X10" s="20">
        <f t="shared" si="0"/>
        <v>1</v>
      </c>
      <c r="Y10" s="20">
        <f t="shared" si="0"/>
        <v>0.7</v>
      </c>
      <c r="Z10" s="20">
        <f t="shared" si="0"/>
        <v>0.4</v>
      </c>
      <c r="AA10" s="20">
        <f t="shared" si="0"/>
        <v>0.2</v>
      </c>
      <c r="AC10" s="21">
        <f t="shared" si="1"/>
        <v>1</v>
      </c>
      <c r="AD10" s="22">
        <f t="shared" si="2"/>
        <v>0.1</v>
      </c>
      <c r="AE10" s="22">
        <f t="shared" si="3"/>
        <v>7.1000000000000014</v>
      </c>
      <c r="AF10" s="22"/>
      <c r="AH10" s="25"/>
    </row>
    <row r="11" spans="1:36" x14ac:dyDescent="0.25">
      <c r="C11" s="3" t="s">
        <v>40</v>
      </c>
      <c r="D11" s="20">
        <f t="shared" si="0"/>
        <v>0.1</v>
      </c>
      <c r="E11" s="20">
        <f t="shared" si="0"/>
        <v>0.1</v>
      </c>
      <c r="F11" s="20">
        <f t="shared" si="0"/>
        <v>0.1</v>
      </c>
      <c r="G11" s="20">
        <f t="shared" si="0"/>
        <v>0.1</v>
      </c>
      <c r="H11" s="20">
        <f t="shared" si="0"/>
        <v>0.2</v>
      </c>
      <c r="I11" s="20">
        <f t="shared" si="5"/>
        <v>0.2</v>
      </c>
      <c r="J11" s="20">
        <f t="shared" si="5"/>
        <v>0.2</v>
      </c>
      <c r="K11" s="20">
        <f t="shared" si="5"/>
        <v>0.2</v>
      </c>
      <c r="L11" s="20">
        <f t="shared" si="0"/>
        <v>0.2</v>
      </c>
      <c r="M11" s="20">
        <f t="shared" si="0"/>
        <v>0.1</v>
      </c>
      <c r="N11" s="20">
        <f t="shared" si="0"/>
        <v>0.1</v>
      </c>
      <c r="O11" s="20">
        <f t="shared" si="0"/>
        <v>0.1</v>
      </c>
      <c r="P11" s="20">
        <f t="shared" si="0"/>
        <v>0.1</v>
      </c>
      <c r="Q11" s="20">
        <f t="shared" si="0"/>
        <v>0.1</v>
      </c>
      <c r="R11" s="20">
        <f t="shared" si="0"/>
        <v>0.1</v>
      </c>
      <c r="S11" s="20">
        <f t="shared" si="0"/>
        <v>0.2</v>
      </c>
      <c r="T11" s="20">
        <f t="shared" si="0"/>
        <v>0.4</v>
      </c>
      <c r="U11" s="20">
        <f t="shared" si="6"/>
        <v>0.4</v>
      </c>
      <c r="V11" s="20">
        <f t="shared" si="0"/>
        <v>0.8</v>
      </c>
      <c r="W11" s="20">
        <f t="shared" si="0"/>
        <v>1</v>
      </c>
      <c r="X11" s="20">
        <f t="shared" si="0"/>
        <v>1</v>
      </c>
      <c r="Y11" s="20">
        <f t="shared" si="0"/>
        <v>0.7</v>
      </c>
      <c r="Z11" s="20">
        <f t="shared" si="0"/>
        <v>0.4</v>
      </c>
      <c r="AA11" s="20">
        <f t="shared" si="0"/>
        <v>0.2</v>
      </c>
      <c r="AC11" s="21">
        <f t="shared" si="1"/>
        <v>1</v>
      </c>
      <c r="AD11" s="22">
        <f t="shared" si="2"/>
        <v>0.1</v>
      </c>
      <c r="AE11" s="22">
        <f t="shared" si="3"/>
        <v>7.1000000000000014</v>
      </c>
      <c r="AF11" s="22"/>
      <c r="AH11" s="25"/>
    </row>
    <row r="12" spans="1:36" x14ac:dyDescent="0.25">
      <c r="A12" s="57" t="s">
        <v>67</v>
      </c>
      <c r="B12" s="56" t="s">
        <v>36</v>
      </c>
      <c r="C12" s="13" t="s">
        <v>37</v>
      </c>
      <c r="D12" s="14">
        <f t="shared" si="0"/>
        <v>0.5</v>
      </c>
      <c r="E12" s="14">
        <f t="shared" si="0"/>
        <v>0.4</v>
      </c>
      <c r="F12" s="14">
        <f t="shared" si="0"/>
        <v>0.4</v>
      </c>
      <c r="G12" s="14">
        <f t="shared" si="0"/>
        <v>0.4</v>
      </c>
      <c r="H12" s="14">
        <f t="shared" si="0"/>
        <v>0.4</v>
      </c>
      <c r="I12" s="14">
        <f t="shared" si="0"/>
        <v>0.4</v>
      </c>
      <c r="J12" s="14">
        <f t="shared" si="0"/>
        <v>0.5</v>
      </c>
      <c r="K12" s="14">
        <f t="shared" si="0"/>
        <v>0.7</v>
      </c>
      <c r="L12" s="14">
        <f t="shared" si="0"/>
        <v>0.7</v>
      </c>
      <c r="M12" s="14">
        <f t="shared" si="0"/>
        <v>0.7</v>
      </c>
      <c r="N12" s="14">
        <f t="shared" si="0"/>
        <v>0.7</v>
      </c>
      <c r="O12" s="14">
        <f t="shared" si="0"/>
        <v>0.7</v>
      </c>
      <c r="P12" s="14">
        <f t="shared" si="0"/>
        <v>0.7</v>
      </c>
      <c r="Q12" s="14">
        <f t="shared" si="0"/>
        <v>0.7</v>
      </c>
      <c r="R12" s="14">
        <f t="shared" si="0"/>
        <v>0.7</v>
      </c>
      <c r="S12" s="14">
        <f t="shared" si="0"/>
        <v>0.7</v>
      </c>
      <c r="T12" s="14">
        <f t="shared" si="0"/>
        <v>0.8</v>
      </c>
      <c r="U12" s="14">
        <f t="shared" si="0"/>
        <v>1</v>
      </c>
      <c r="V12" s="14">
        <f t="shared" si="0"/>
        <v>1</v>
      </c>
      <c r="W12" s="14">
        <f t="shared" si="0"/>
        <v>0.9</v>
      </c>
      <c r="X12" s="14">
        <f t="shared" si="0"/>
        <v>0.9</v>
      </c>
      <c r="Y12" s="14">
        <f t="shared" si="0"/>
        <v>0.8</v>
      </c>
      <c r="Z12" s="14">
        <f t="shared" si="0"/>
        <v>0.7</v>
      </c>
      <c r="AA12" s="14">
        <f t="shared" si="0"/>
        <v>0.6</v>
      </c>
      <c r="AC12" s="15">
        <f t="shared" si="1"/>
        <v>1</v>
      </c>
      <c r="AD12" s="16">
        <f t="shared" si="2"/>
        <v>0.4</v>
      </c>
      <c r="AE12" s="16">
        <f t="shared" si="3"/>
        <v>16.000000000000004</v>
      </c>
      <c r="AF12" s="17">
        <f>SUMPRODUCT(AE12:AE14,[1]Notes!$C$49:$C$51)</f>
        <v>5840.0000000000009</v>
      </c>
      <c r="AH12" s="18" t="s">
        <v>38</v>
      </c>
    </row>
    <row r="13" spans="1:36" x14ac:dyDescent="0.25">
      <c r="A13" s="26"/>
      <c r="B13" s="12"/>
      <c r="C13" s="13" t="s">
        <v>95</v>
      </c>
      <c r="D13" s="14">
        <f t="shared" si="0"/>
        <v>0.5</v>
      </c>
      <c r="E13" s="14">
        <f t="shared" si="0"/>
        <v>0.4</v>
      </c>
      <c r="F13" s="14">
        <f t="shared" si="0"/>
        <v>0.4</v>
      </c>
      <c r="G13" s="14">
        <f t="shared" si="0"/>
        <v>0.4</v>
      </c>
      <c r="H13" s="14">
        <f t="shared" si="0"/>
        <v>0.4</v>
      </c>
      <c r="I13" s="14">
        <f t="shared" si="0"/>
        <v>0.4</v>
      </c>
      <c r="J13" s="14">
        <f t="shared" si="0"/>
        <v>0.5</v>
      </c>
      <c r="K13" s="14">
        <f t="shared" si="0"/>
        <v>0.7</v>
      </c>
      <c r="L13" s="14">
        <f t="shared" si="0"/>
        <v>0.7</v>
      </c>
      <c r="M13" s="14">
        <f t="shared" si="0"/>
        <v>0.7</v>
      </c>
      <c r="N13" s="14">
        <f t="shared" si="0"/>
        <v>0.7</v>
      </c>
      <c r="O13" s="14">
        <f t="shared" si="0"/>
        <v>0.7</v>
      </c>
      <c r="P13" s="14">
        <f t="shared" si="0"/>
        <v>0.7</v>
      </c>
      <c r="Q13" s="14">
        <f t="shared" si="0"/>
        <v>0.7</v>
      </c>
      <c r="R13" s="14">
        <f t="shared" si="0"/>
        <v>0.7</v>
      </c>
      <c r="S13" s="14">
        <f t="shared" si="0"/>
        <v>0.7</v>
      </c>
      <c r="T13" s="14">
        <f t="shared" si="0"/>
        <v>0.8</v>
      </c>
      <c r="U13" s="14">
        <f t="shared" si="0"/>
        <v>1</v>
      </c>
      <c r="V13" s="14">
        <f t="shared" si="0"/>
        <v>1</v>
      </c>
      <c r="W13" s="14">
        <f t="shared" si="0"/>
        <v>0.9</v>
      </c>
      <c r="X13" s="14">
        <f t="shared" si="0"/>
        <v>0.9</v>
      </c>
      <c r="Y13" s="14">
        <f t="shared" si="0"/>
        <v>0.8</v>
      </c>
      <c r="Z13" s="14">
        <f t="shared" si="0"/>
        <v>0.7</v>
      </c>
      <c r="AA13" s="14">
        <f t="shared" si="0"/>
        <v>0.6</v>
      </c>
      <c r="AC13" s="15">
        <f t="shared" si="1"/>
        <v>1</v>
      </c>
      <c r="AD13" s="16">
        <f t="shared" si="2"/>
        <v>0.4</v>
      </c>
      <c r="AE13" s="16">
        <f t="shared" si="3"/>
        <v>16.000000000000004</v>
      </c>
      <c r="AF13" s="16"/>
      <c r="AH13" s="19" t="s">
        <v>45</v>
      </c>
    </row>
    <row r="14" spans="1:36" x14ac:dyDescent="0.25">
      <c r="A14" s="12"/>
      <c r="B14" s="12"/>
      <c r="C14" s="13" t="s">
        <v>40</v>
      </c>
      <c r="D14" s="14">
        <f t="shared" si="0"/>
        <v>0.5</v>
      </c>
      <c r="E14" s="14">
        <f t="shared" si="0"/>
        <v>0.4</v>
      </c>
      <c r="F14" s="14">
        <f t="shared" si="0"/>
        <v>0.4</v>
      </c>
      <c r="G14" s="14">
        <f t="shared" si="0"/>
        <v>0.4</v>
      </c>
      <c r="H14" s="14">
        <f t="shared" si="0"/>
        <v>0.4</v>
      </c>
      <c r="I14" s="14">
        <f t="shared" si="0"/>
        <v>0.4</v>
      </c>
      <c r="J14" s="14">
        <f t="shared" si="0"/>
        <v>0.5</v>
      </c>
      <c r="K14" s="14">
        <f t="shared" si="0"/>
        <v>0.7</v>
      </c>
      <c r="L14" s="14">
        <f t="shared" si="0"/>
        <v>0.7</v>
      </c>
      <c r="M14" s="14">
        <f t="shared" si="0"/>
        <v>0.7</v>
      </c>
      <c r="N14" s="14">
        <f t="shared" si="0"/>
        <v>0.7</v>
      </c>
      <c r="O14" s="14">
        <f t="shared" si="0"/>
        <v>0.7</v>
      </c>
      <c r="P14" s="14">
        <f t="shared" si="0"/>
        <v>0.7</v>
      </c>
      <c r="Q14" s="14">
        <f t="shared" si="0"/>
        <v>0.7</v>
      </c>
      <c r="R14" s="14">
        <f t="shared" si="0"/>
        <v>0.7</v>
      </c>
      <c r="S14" s="14">
        <f t="shared" si="0"/>
        <v>0.7</v>
      </c>
      <c r="T14" s="14">
        <f t="shared" si="0"/>
        <v>0.8</v>
      </c>
      <c r="U14" s="14">
        <f t="shared" si="0"/>
        <v>1</v>
      </c>
      <c r="V14" s="14">
        <f t="shared" si="0"/>
        <v>1</v>
      </c>
      <c r="W14" s="14">
        <f t="shared" si="0"/>
        <v>0.9</v>
      </c>
      <c r="X14" s="14">
        <f t="shared" si="0"/>
        <v>0.9</v>
      </c>
      <c r="Y14" s="14">
        <f t="shared" si="0"/>
        <v>0.8</v>
      </c>
      <c r="Z14" s="14">
        <f t="shared" si="0"/>
        <v>0.7</v>
      </c>
      <c r="AA14" s="14">
        <f t="shared" si="0"/>
        <v>0.6</v>
      </c>
      <c r="AC14" s="15">
        <f t="shared" si="1"/>
        <v>1</v>
      </c>
      <c r="AD14" s="16">
        <f t="shared" si="2"/>
        <v>0.4</v>
      </c>
      <c r="AE14" s="16">
        <f t="shared" si="3"/>
        <v>16.000000000000004</v>
      </c>
      <c r="AF14" s="16"/>
      <c r="AH14" s="19"/>
    </row>
    <row r="15" spans="1:36" x14ac:dyDescent="0.25">
      <c r="A15" s="2" t="s">
        <v>46</v>
      </c>
      <c r="B15" s="2" t="s">
        <v>36</v>
      </c>
      <c r="C15" s="3" t="s">
        <v>37</v>
      </c>
      <c r="D15" s="20">
        <f t="shared" si="0"/>
        <v>1</v>
      </c>
      <c r="E15" s="20">
        <f t="shared" si="0"/>
        <v>1</v>
      </c>
      <c r="F15" s="20">
        <f t="shared" si="0"/>
        <v>1</v>
      </c>
      <c r="G15" s="20">
        <f t="shared" si="0"/>
        <v>1</v>
      </c>
      <c r="H15" s="20">
        <f t="shared" si="0"/>
        <v>1</v>
      </c>
      <c r="I15" s="20">
        <f t="shared" si="0"/>
        <v>1</v>
      </c>
      <c r="J15" s="20">
        <f t="shared" si="0"/>
        <v>1</v>
      </c>
      <c r="K15" s="20">
        <f t="shared" si="0"/>
        <v>1</v>
      </c>
      <c r="L15" s="20">
        <f t="shared" si="0"/>
        <v>1</v>
      </c>
      <c r="M15" s="20">
        <f t="shared" si="0"/>
        <v>1</v>
      </c>
      <c r="N15" s="20">
        <f t="shared" si="0"/>
        <v>1</v>
      </c>
      <c r="O15" s="20">
        <f t="shared" si="0"/>
        <v>1</v>
      </c>
      <c r="P15" s="20">
        <f t="shared" si="0"/>
        <v>1</v>
      </c>
      <c r="Q15" s="20">
        <f t="shared" si="0"/>
        <v>1</v>
      </c>
      <c r="R15" s="20">
        <f t="shared" si="0"/>
        <v>1</v>
      </c>
      <c r="S15" s="20">
        <f t="shared" si="0"/>
        <v>1</v>
      </c>
      <c r="T15" s="20">
        <f t="shared" si="0"/>
        <v>1</v>
      </c>
      <c r="U15" s="20">
        <f t="shared" si="0"/>
        <v>1</v>
      </c>
      <c r="V15" s="20">
        <f t="shared" si="0"/>
        <v>1</v>
      </c>
      <c r="W15" s="20">
        <f t="shared" si="0"/>
        <v>1</v>
      </c>
      <c r="X15" s="20">
        <f t="shared" si="0"/>
        <v>1</v>
      </c>
      <c r="Y15" s="20">
        <f t="shared" si="0"/>
        <v>1</v>
      </c>
      <c r="Z15" s="20">
        <f t="shared" si="0"/>
        <v>1</v>
      </c>
      <c r="AA15" s="20">
        <f t="shared" si="0"/>
        <v>1</v>
      </c>
      <c r="AC15" s="21">
        <f t="shared" si="1"/>
        <v>1</v>
      </c>
      <c r="AD15" s="22">
        <f t="shared" si="2"/>
        <v>1</v>
      </c>
      <c r="AE15" s="22">
        <f t="shared" si="3"/>
        <v>24</v>
      </c>
      <c r="AF15" s="23">
        <f>SUMPRODUCT(AE15:AE17,[1]Notes!$C$49:$C$51)</f>
        <v>8760</v>
      </c>
      <c r="AH15" s="24" t="s">
        <v>38</v>
      </c>
    </row>
    <row r="16" spans="1:36" x14ac:dyDescent="0.25">
      <c r="A16" s="27"/>
      <c r="C16" s="3" t="s">
        <v>95</v>
      </c>
      <c r="D16" s="20">
        <f t="shared" si="0"/>
        <v>1</v>
      </c>
      <c r="E16" s="20">
        <f t="shared" si="0"/>
        <v>1</v>
      </c>
      <c r="F16" s="20">
        <f t="shared" si="0"/>
        <v>1</v>
      </c>
      <c r="G16" s="20">
        <f t="shared" si="0"/>
        <v>1</v>
      </c>
      <c r="H16" s="20">
        <f t="shared" si="0"/>
        <v>1</v>
      </c>
      <c r="I16" s="20">
        <f t="shared" si="0"/>
        <v>1</v>
      </c>
      <c r="J16" s="20">
        <f t="shared" si="0"/>
        <v>1</v>
      </c>
      <c r="K16" s="20">
        <f t="shared" si="0"/>
        <v>1</v>
      </c>
      <c r="L16" s="20">
        <f t="shared" si="0"/>
        <v>1</v>
      </c>
      <c r="M16" s="20">
        <f t="shared" si="0"/>
        <v>1</v>
      </c>
      <c r="N16" s="20">
        <f t="shared" si="0"/>
        <v>1</v>
      </c>
      <c r="O16" s="20">
        <f t="shared" si="0"/>
        <v>1</v>
      </c>
      <c r="P16" s="20">
        <f t="shared" si="0"/>
        <v>1</v>
      </c>
      <c r="Q16" s="20">
        <f t="shared" si="0"/>
        <v>1</v>
      </c>
      <c r="R16" s="20">
        <f t="shared" si="0"/>
        <v>1</v>
      </c>
      <c r="S16" s="20">
        <f t="shared" ref="S16:AA16" si="7">S101</f>
        <v>1</v>
      </c>
      <c r="T16" s="20">
        <f t="shared" si="7"/>
        <v>1</v>
      </c>
      <c r="U16" s="20">
        <f t="shared" si="7"/>
        <v>1</v>
      </c>
      <c r="V16" s="20">
        <f t="shared" si="7"/>
        <v>1</v>
      </c>
      <c r="W16" s="20">
        <f t="shared" si="7"/>
        <v>1</v>
      </c>
      <c r="X16" s="20">
        <f t="shared" si="7"/>
        <v>1</v>
      </c>
      <c r="Y16" s="20">
        <f t="shared" si="7"/>
        <v>1</v>
      </c>
      <c r="Z16" s="20">
        <f t="shared" si="7"/>
        <v>1</v>
      </c>
      <c r="AA16" s="20">
        <f t="shared" si="7"/>
        <v>1</v>
      </c>
      <c r="AC16" s="21">
        <f t="shared" si="1"/>
        <v>1</v>
      </c>
      <c r="AD16" s="22">
        <f t="shared" si="2"/>
        <v>1</v>
      </c>
      <c r="AE16" s="22">
        <f t="shared" si="3"/>
        <v>24</v>
      </c>
      <c r="AF16" s="22"/>
      <c r="AH16" s="25"/>
    </row>
    <row r="17" spans="1:34" x14ac:dyDescent="0.25">
      <c r="C17" s="3" t="s">
        <v>40</v>
      </c>
      <c r="D17" s="20">
        <f t="shared" ref="D17:AA17" si="8">D102</f>
        <v>1</v>
      </c>
      <c r="E17" s="20">
        <f t="shared" si="8"/>
        <v>1</v>
      </c>
      <c r="F17" s="20">
        <f t="shared" si="8"/>
        <v>1</v>
      </c>
      <c r="G17" s="20">
        <f t="shared" si="8"/>
        <v>1</v>
      </c>
      <c r="H17" s="20">
        <f t="shared" si="8"/>
        <v>1</v>
      </c>
      <c r="I17" s="20">
        <f t="shared" si="8"/>
        <v>1</v>
      </c>
      <c r="J17" s="20">
        <f t="shared" si="8"/>
        <v>1</v>
      </c>
      <c r="K17" s="20">
        <f t="shared" si="8"/>
        <v>1</v>
      </c>
      <c r="L17" s="20">
        <f t="shared" si="8"/>
        <v>1</v>
      </c>
      <c r="M17" s="20">
        <f t="shared" si="8"/>
        <v>1</v>
      </c>
      <c r="N17" s="20">
        <f t="shared" si="8"/>
        <v>1</v>
      </c>
      <c r="O17" s="20">
        <f t="shared" si="8"/>
        <v>1</v>
      </c>
      <c r="P17" s="20">
        <f t="shared" si="8"/>
        <v>1</v>
      </c>
      <c r="Q17" s="20">
        <f t="shared" si="8"/>
        <v>1</v>
      </c>
      <c r="R17" s="20">
        <f t="shared" si="8"/>
        <v>1</v>
      </c>
      <c r="S17" s="20">
        <f t="shared" si="8"/>
        <v>1</v>
      </c>
      <c r="T17" s="20">
        <f t="shared" si="8"/>
        <v>1</v>
      </c>
      <c r="U17" s="20">
        <f t="shared" si="8"/>
        <v>1</v>
      </c>
      <c r="V17" s="20">
        <f t="shared" si="8"/>
        <v>1</v>
      </c>
      <c r="W17" s="20">
        <f t="shared" si="8"/>
        <v>1</v>
      </c>
      <c r="X17" s="20">
        <f t="shared" si="8"/>
        <v>1</v>
      </c>
      <c r="Y17" s="20">
        <f t="shared" si="8"/>
        <v>1</v>
      </c>
      <c r="Z17" s="20">
        <f t="shared" si="8"/>
        <v>1</v>
      </c>
      <c r="AA17" s="20">
        <f t="shared" si="8"/>
        <v>1</v>
      </c>
      <c r="AC17" s="21">
        <f t="shared" si="1"/>
        <v>1</v>
      </c>
      <c r="AD17" s="22">
        <f t="shared" si="2"/>
        <v>1</v>
      </c>
      <c r="AE17" s="22">
        <f t="shared" si="3"/>
        <v>24</v>
      </c>
      <c r="AF17" s="22"/>
      <c r="AH17" s="25"/>
    </row>
    <row r="18" spans="1:34" x14ac:dyDescent="0.25">
      <c r="A18" s="12" t="s">
        <v>47</v>
      </c>
      <c r="B18" s="12" t="s">
        <v>48</v>
      </c>
      <c r="C18" s="13" t="s">
        <v>37</v>
      </c>
      <c r="D18" s="28">
        <v>1</v>
      </c>
      <c r="E18" s="28">
        <v>1</v>
      </c>
      <c r="F18" s="28">
        <v>1</v>
      </c>
      <c r="G18" s="28">
        <v>1</v>
      </c>
      <c r="H18" s="28">
        <v>1</v>
      </c>
      <c r="I18" s="28">
        <v>1</v>
      </c>
      <c r="J18" s="28">
        <v>1</v>
      </c>
      <c r="K18" s="28">
        <v>1</v>
      </c>
      <c r="L18" s="28">
        <v>1</v>
      </c>
      <c r="M18" s="28">
        <v>1</v>
      </c>
      <c r="N18" s="28">
        <v>1</v>
      </c>
      <c r="O18" s="28">
        <v>1</v>
      </c>
      <c r="P18" s="28">
        <v>1</v>
      </c>
      <c r="Q18" s="28">
        <v>1</v>
      </c>
      <c r="R18" s="28">
        <v>1</v>
      </c>
      <c r="S18" s="28">
        <v>1</v>
      </c>
      <c r="T18" s="28">
        <v>1</v>
      </c>
      <c r="U18" s="28">
        <v>1</v>
      </c>
      <c r="V18" s="28">
        <v>1</v>
      </c>
      <c r="W18" s="28">
        <v>1</v>
      </c>
      <c r="X18" s="28">
        <v>1</v>
      </c>
      <c r="Y18" s="28">
        <v>1</v>
      </c>
      <c r="Z18" s="28">
        <v>1</v>
      </c>
      <c r="AA18" s="28">
        <v>1</v>
      </c>
      <c r="AC18" s="29">
        <f t="shared" si="1"/>
        <v>1</v>
      </c>
      <c r="AD18" s="30">
        <f t="shared" si="2"/>
        <v>1</v>
      </c>
      <c r="AE18" s="16">
        <f t="shared" si="3"/>
        <v>24</v>
      </c>
      <c r="AF18" s="17">
        <f>SUMPRODUCT(AE18:AE20,[1]Notes!$C$49:$C$51)</f>
        <v>8760</v>
      </c>
      <c r="AH18" s="18" t="s">
        <v>49</v>
      </c>
    </row>
    <row r="19" spans="1:34" x14ac:dyDescent="0.25">
      <c r="A19" s="12"/>
      <c r="B19" s="12"/>
      <c r="C19" s="13" t="s">
        <v>95</v>
      </c>
      <c r="D19" s="28">
        <v>1</v>
      </c>
      <c r="E19" s="28">
        <v>1</v>
      </c>
      <c r="F19" s="28">
        <v>1</v>
      </c>
      <c r="G19" s="28">
        <v>1</v>
      </c>
      <c r="H19" s="28">
        <v>1</v>
      </c>
      <c r="I19" s="28">
        <v>1</v>
      </c>
      <c r="J19" s="28">
        <v>1</v>
      </c>
      <c r="K19" s="28">
        <v>1</v>
      </c>
      <c r="L19" s="28">
        <v>1</v>
      </c>
      <c r="M19" s="28">
        <v>1</v>
      </c>
      <c r="N19" s="28">
        <v>1</v>
      </c>
      <c r="O19" s="28">
        <v>1</v>
      </c>
      <c r="P19" s="28">
        <v>1</v>
      </c>
      <c r="Q19" s="28">
        <v>1</v>
      </c>
      <c r="R19" s="28">
        <v>1</v>
      </c>
      <c r="S19" s="28">
        <v>1</v>
      </c>
      <c r="T19" s="28">
        <v>1</v>
      </c>
      <c r="U19" s="28">
        <v>1</v>
      </c>
      <c r="V19" s="28">
        <v>1</v>
      </c>
      <c r="W19" s="28">
        <v>1</v>
      </c>
      <c r="X19" s="28">
        <v>1</v>
      </c>
      <c r="Y19" s="28">
        <v>1</v>
      </c>
      <c r="Z19" s="28">
        <v>1</v>
      </c>
      <c r="AA19" s="28">
        <v>1</v>
      </c>
      <c r="AC19" s="29">
        <f t="shared" si="1"/>
        <v>1</v>
      </c>
      <c r="AD19" s="30">
        <f t="shared" si="2"/>
        <v>1</v>
      </c>
      <c r="AE19" s="16">
        <f t="shared" si="3"/>
        <v>24</v>
      </c>
      <c r="AF19" s="16"/>
      <c r="AH19" s="19" t="s">
        <v>50</v>
      </c>
    </row>
    <row r="20" spans="1:34" x14ac:dyDescent="0.25">
      <c r="A20" s="12"/>
      <c r="B20" s="12"/>
      <c r="C20" s="13" t="s">
        <v>40</v>
      </c>
      <c r="D20" s="28">
        <v>1</v>
      </c>
      <c r="E20" s="28">
        <v>1</v>
      </c>
      <c r="F20" s="28">
        <v>1</v>
      </c>
      <c r="G20" s="28">
        <v>1</v>
      </c>
      <c r="H20" s="28">
        <v>1</v>
      </c>
      <c r="I20" s="28">
        <v>1</v>
      </c>
      <c r="J20" s="28">
        <v>1</v>
      </c>
      <c r="K20" s="28">
        <v>1</v>
      </c>
      <c r="L20" s="28">
        <v>1</v>
      </c>
      <c r="M20" s="28">
        <v>1</v>
      </c>
      <c r="N20" s="28">
        <v>1</v>
      </c>
      <c r="O20" s="28">
        <v>1</v>
      </c>
      <c r="P20" s="28">
        <v>1</v>
      </c>
      <c r="Q20" s="28">
        <v>1</v>
      </c>
      <c r="R20" s="28">
        <v>1</v>
      </c>
      <c r="S20" s="28">
        <v>1</v>
      </c>
      <c r="T20" s="28">
        <v>1</v>
      </c>
      <c r="U20" s="28">
        <v>1</v>
      </c>
      <c r="V20" s="28">
        <v>1</v>
      </c>
      <c r="W20" s="28">
        <v>1</v>
      </c>
      <c r="X20" s="28">
        <v>1</v>
      </c>
      <c r="Y20" s="28">
        <v>1</v>
      </c>
      <c r="Z20" s="28">
        <v>1</v>
      </c>
      <c r="AA20" s="28">
        <v>1</v>
      </c>
      <c r="AC20" s="29">
        <f t="shared" si="1"/>
        <v>1</v>
      </c>
      <c r="AD20" s="30">
        <f t="shared" si="2"/>
        <v>1</v>
      </c>
      <c r="AE20" s="16">
        <f t="shared" si="3"/>
        <v>24</v>
      </c>
      <c r="AF20" s="16"/>
      <c r="AH20" s="19"/>
    </row>
    <row r="21" spans="1:34" x14ac:dyDescent="0.25">
      <c r="A21" s="2" t="s">
        <v>68</v>
      </c>
      <c r="B21" s="2" t="s">
        <v>51</v>
      </c>
      <c r="C21" s="3" t="s">
        <v>37</v>
      </c>
      <c r="D21" s="31">
        <f t="shared" ref="D21:AA26" si="9">D103</f>
        <v>75</v>
      </c>
      <c r="E21" s="31">
        <f t="shared" si="9"/>
        <v>75</v>
      </c>
      <c r="F21" s="31">
        <f t="shared" si="9"/>
        <v>75</v>
      </c>
      <c r="G21" s="31">
        <f t="shared" si="9"/>
        <v>75</v>
      </c>
      <c r="H21" s="31">
        <f t="shared" si="9"/>
        <v>75</v>
      </c>
      <c r="I21" s="31">
        <f t="shared" si="9"/>
        <v>75</v>
      </c>
      <c r="J21" s="31">
        <f t="shared" si="9"/>
        <v>75</v>
      </c>
      <c r="K21" s="31">
        <f t="shared" si="9"/>
        <v>75</v>
      </c>
      <c r="L21" s="31">
        <f t="shared" si="9"/>
        <v>75</v>
      </c>
      <c r="M21" s="31">
        <f t="shared" si="9"/>
        <v>75</v>
      </c>
      <c r="N21" s="31">
        <f t="shared" si="9"/>
        <v>75</v>
      </c>
      <c r="O21" s="31">
        <f t="shared" si="9"/>
        <v>75</v>
      </c>
      <c r="P21" s="31">
        <f t="shared" si="9"/>
        <v>75</v>
      </c>
      <c r="Q21" s="31">
        <f t="shared" si="9"/>
        <v>75</v>
      </c>
      <c r="R21" s="31">
        <f t="shared" si="9"/>
        <v>75</v>
      </c>
      <c r="S21" s="31">
        <f t="shared" si="9"/>
        <v>75</v>
      </c>
      <c r="T21" s="31">
        <f t="shared" si="9"/>
        <v>75</v>
      </c>
      <c r="U21" s="31">
        <f t="shared" si="9"/>
        <v>75</v>
      </c>
      <c r="V21" s="31">
        <f t="shared" si="9"/>
        <v>75</v>
      </c>
      <c r="W21" s="31">
        <f t="shared" si="9"/>
        <v>75</v>
      </c>
      <c r="X21" s="31">
        <f t="shared" si="9"/>
        <v>75</v>
      </c>
      <c r="Y21" s="31">
        <f t="shared" si="9"/>
        <v>75</v>
      </c>
      <c r="Z21" s="31">
        <f t="shared" si="9"/>
        <v>75</v>
      </c>
      <c r="AA21" s="31">
        <f t="shared" si="9"/>
        <v>75</v>
      </c>
      <c r="AC21" s="32">
        <f t="shared" si="1"/>
        <v>75</v>
      </c>
      <c r="AD21" s="31">
        <f t="shared" si="2"/>
        <v>75</v>
      </c>
      <c r="AE21" s="31">
        <f t="shared" ref="AE21:AE26" si="10">AVERAGE(D21:AA21)</f>
        <v>75</v>
      </c>
      <c r="AF21" s="22"/>
      <c r="AH21" s="25" t="s">
        <v>38</v>
      </c>
    </row>
    <row r="22" spans="1:34" x14ac:dyDescent="0.25">
      <c r="C22" s="3" t="s">
        <v>95</v>
      </c>
      <c r="D22" s="31">
        <f t="shared" si="9"/>
        <v>75</v>
      </c>
      <c r="E22" s="31">
        <f t="shared" si="9"/>
        <v>75</v>
      </c>
      <c r="F22" s="31">
        <f t="shared" si="9"/>
        <v>75</v>
      </c>
      <c r="G22" s="31">
        <f t="shared" si="9"/>
        <v>75</v>
      </c>
      <c r="H22" s="31">
        <f t="shared" si="9"/>
        <v>75</v>
      </c>
      <c r="I22" s="31">
        <f t="shared" si="9"/>
        <v>75</v>
      </c>
      <c r="J22" s="31">
        <f t="shared" si="9"/>
        <v>75</v>
      </c>
      <c r="K22" s="31">
        <f t="shared" si="9"/>
        <v>75</v>
      </c>
      <c r="L22" s="31">
        <f t="shared" si="9"/>
        <v>75</v>
      </c>
      <c r="M22" s="31">
        <f t="shared" si="9"/>
        <v>75</v>
      </c>
      <c r="N22" s="31">
        <f t="shared" si="9"/>
        <v>75</v>
      </c>
      <c r="O22" s="31">
        <f t="shared" si="9"/>
        <v>75</v>
      </c>
      <c r="P22" s="31">
        <f t="shared" si="9"/>
        <v>75</v>
      </c>
      <c r="Q22" s="31">
        <f t="shared" si="9"/>
        <v>75</v>
      </c>
      <c r="R22" s="31">
        <f t="shared" si="9"/>
        <v>75</v>
      </c>
      <c r="S22" s="31">
        <f t="shared" si="9"/>
        <v>75</v>
      </c>
      <c r="T22" s="31">
        <f t="shared" si="9"/>
        <v>75</v>
      </c>
      <c r="U22" s="31">
        <f t="shared" si="9"/>
        <v>75</v>
      </c>
      <c r="V22" s="31">
        <f t="shared" si="9"/>
        <v>75</v>
      </c>
      <c r="W22" s="31">
        <f t="shared" si="9"/>
        <v>75</v>
      </c>
      <c r="X22" s="31">
        <f t="shared" si="9"/>
        <v>75</v>
      </c>
      <c r="Y22" s="31">
        <f t="shared" si="9"/>
        <v>75</v>
      </c>
      <c r="Z22" s="31">
        <f t="shared" si="9"/>
        <v>75</v>
      </c>
      <c r="AA22" s="31">
        <f t="shared" si="9"/>
        <v>75</v>
      </c>
      <c r="AC22" s="32">
        <f t="shared" si="1"/>
        <v>75</v>
      </c>
      <c r="AD22" s="31">
        <f t="shared" si="2"/>
        <v>75</v>
      </c>
      <c r="AE22" s="31">
        <f t="shared" si="10"/>
        <v>75</v>
      </c>
      <c r="AF22" s="22"/>
      <c r="AH22" s="25"/>
    </row>
    <row r="23" spans="1:34" x14ac:dyDescent="0.25">
      <c r="C23" s="3" t="s">
        <v>40</v>
      </c>
      <c r="D23" s="31">
        <f t="shared" si="9"/>
        <v>75</v>
      </c>
      <c r="E23" s="31">
        <f t="shared" si="9"/>
        <v>75</v>
      </c>
      <c r="F23" s="31">
        <f t="shared" si="9"/>
        <v>75</v>
      </c>
      <c r="G23" s="31">
        <f t="shared" si="9"/>
        <v>75</v>
      </c>
      <c r="H23" s="31">
        <f t="shared" si="9"/>
        <v>75</v>
      </c>
      <c r="I23" s="31">
        <f t="shared" si="9"/>
        <v>75</v>
      </c>
      <c r="J23" s="31">
        <f t="shared" si="9"/>
        <v>75</v>
      </c>
      <c r="K23" s="31">
        <f t="shared" si="9"/>
        <v>75</v>
      </c>
      <c r="L23" s="31">
        <f t="shared" si="9"/>
        <v>75</v>
      </c>
      <c r="M23" s="31">
        <f t="shared" si="9"/>
        <v>75</v>
      </c>
      <c r="N23" s="31">
        <f t="shared" si="9"/>
        <v>75</v>
      </c>
      <c r="O23" s="31">
        <f t="shared" si="9"/>
        <v>75</v>
      </c>
      <c r="P23" s="31">
        <f t="shared" si="9"/>
        <v>75</v>
      </c>
      <c r="Q23" s="31">
        <f t="shared" si="9"/>
        <v>75</v>
      </c>
      <c r="R23" s="31">
        <f t="shared" si="9"/>
        <v>75</v>
      </c>
      <c r="S23" s="31">
        <f t="shared" si="9"/>
        <v>75</v>
      </c>
      <c r="T23" s="31">
        <f t="shared" si="9"/>
        <v>75</v>
      </c>
      <c r="U23" s="31">
        <f t="shared" si="9"/>
        <v>75</v>
      </c>
      <c r="V23" s="31">
        <f t="shared" si="9"/>
        <v>75</v>
      </c>
      <c r="W23" s="31">
        <f t="shared" si="9"/>
        <v>75</v>
      </c>
      <c r="X23" s="31">
        <f t="shared" si="9"/>
        <v>75</v>
      </c>
      <c r="Y23" s="31">
        <f t="shared" si="9"/>
        <v>75</v>
      </c>
      <c r="Z23" s="31">
        <f t="shared" si="9"/>
        <v>75</v>
      </c>
      <c r="AA23" s="31">
        <f t="shared" si="9"/>
        <v>75</v>
      </c>
      <c r="AC23" s="32">
        <f t="shared" si="1"/>
        <v>75</v>
      </c>
      <c r="AD23" s="31">
        <f t="shared" si="2"/>
        <v>75</v>
      </c>
      <c r="AE23" s="31">
        <f t="shared" si="10"/>
        <v>75</v>
      </c>
      <c r="AF23" s="22"/>
      <c r="AH23" s="25"/>
    </row>
    <row r="24" spans="1:34" x14ac:dyDescent="0.25">
      <c r="A24" s="12" t="s">
        <v>69</v>
      </c>
      <c r="B24" s="12" t="s">
        <v>51</v>
      </c>
      <c r="C24" s="13" t="s">
        <v>37</v>
      </c>
      <c r="D24" s="17">
        <f t="shared" si="9"/>
        <v>70</v>
      </c>
      <c r="E24" s="17">
        <f t="shared" si="9"/>
        <v>70</v>
      </c>
      <c r="F24" s="17">
        <f t="shared" si="9"/>
        <v>70</v>
      </c>
      <c r="G24" s="17">
        <f t="shared" si="9"/>
        <v>70</v>
      </c>
      <c r="H24" s="17">
        <f t="shared" si="9"/>
        <v>70</v>
      </c>
      <c r="I24" s="17">
        <f t="shared" si="9"/>
        <v>70</v>
      </c>
      <c r="J24" s="17">
        <f t="shared" si="9"/>
        <v>70</v>
      </c>
      <c r="K24" s="17">
        <f t="shared" si="9"/>
        <v>70</v>
      </c>
      <c r="L24" s="17">
        <f t="shared" si="9"/>
        <v>70</v>
      </c>
      <c r="M24" s="17">
        <f t="shared" si="9"/>
        <v>70</v>
      </c>
      <c r="N24" s="17">
        <f t="shared" si="9"/>
        <v>70</v>
      </c>
      <c r="O24" s="17">
        <f t="shared" si="9"/>
        <v>70</v>
      </c>
      <c r="P24" s="17">
        <f t="shared" si="9"/>
        <v>70</v>
      </c>
      <c r="Q24" s="17">
        <f t="shared" si="9"/>
        <v>70</v>
      </c>
      <c r="R24" s="17">
        <f t="shared" si="9"/>
        <v>70</v>
      </c>
      <c r="S24" s="17">
        <f t="shared" si="9"/>
        <v>70</v>
      </c>
      <c r="T24" s="17">
        <f t="shared" si="9"/>
        <v>70</v>
      </c>
      <c r="U24" s="17">
        <f t="shared" si="9"/>
        <v>70</v>
      </c>
      <c r="V24" s="17">
        <f t="shared" si="9"/>
        <v>70</v>
      </c>
      <c r="W24" s="17">
        <f t="shared" si="9"/>
        <v>70</v>
      </c>
      <c r="X24" s="17">
        <f t="shared" si="9"/>
        <v>70</v>
      </c>
      <c r="Y24" s="17">
        <f t="shared" si="9"/>
        <v>70</v>
      </c>
      <c r="Z24" s="17">
        <f t="shared" si="9"/>
        <v>70</v>
      </c>
      <c r="AA24" s="17">
        <f t="shared" si="9"/>
        <v>70</v>
      </c>
      <c r="AC24" s="29">
        <f t="shared" si="1"/>
        <v>70</v>
      </c>
      <c r="AD24" s="30">
        <f t="shared" si="2"/>
        <v>70</v>
      </c>
      <c r="AE24" s="30">
        <f t="shared" si="10"/>
        <v>70</v>
      </c>
      <c r="AF24" s="16"/>
      <c r="AH24" s="19" t="s">
        <v>38</v>
      </c>
    </row>
    <row r="25" spans="1:34" x14ac:dyDescent="0.25">
      <c r="A25" s="12"/>
      <c r="B25" s="12"/>
      <c r="C25" s="13" t="s">
        <v>95</v>
      </c>
      <c r="D25" s="17">
        <f t="shared" si="9"/>
        <v>70</v>
      </c>
      <c r="E25" s="17">
        <f t="shared" si="9"/>
        <v>70</v>
      </c>
      <c r="F25" s="17">
        <f t="shared" si="9"/>
        <v>70</v>
      </c>
      <c r="G25" s="17">
        <f t="shared" si="9"/>
        <v>70</v>
      </c>
      <c r="H25" s="17">
        <f t="shared" si="9"/>
        <v>70</v>
      </c>
      <c r="I25" s="17">
        <f t="shared" si="9"/>
        <v>70</v>
      </c>
      <c r="J25" s="17">
        <f t="shared" si="9"/>
        <v>70</v>
      </c>
      <c r="K25" s="17">
        <f t="shared" si="9"/>
        <v>70</v>
      </c>
      <c r="L25" s="17">
        <f t="shared" si="9"/>
        <v>70</v>
      </c>
      <c r="M25" s="17">
        <f t="shared" si="9"/>
        <v>70</v>
      </c>
      <c r="N25" s="17">
        <f t="shared" si="9"/>
        <v>70</v>
      </c>
      <c r="O25" s="17">
        <f t="shared" si="9"/>
        <v>70</v>
      </c>
      <c r="P25" s="17">
        <f t="shared" si="9"/>
        <v>70</v>
      </c>
      <c r="Q25" s="17">
        <f t="shared" si="9"/>
        <v>70</v>
      </c>
      <c r="R25" s="17">
        <f t="shared" si="9"/>
        <v>70</v>
      </c>
      <c r="S25" s="17">
        <f t="shared" si="9"/>
        <v>70</v>
      </c>
      <c r="T25" s="17">
        <f t="shared" si="9"/>
        <v>70</v>
      </c>
      <c r="U25" s="17">
        <f t="shared" si="9"/>
        <v>70</v>
      </c>
      <c r="V25" s="17">
        <f t="shared" si="9"/>
        <v>70</v>
      </c>
      <c r="W25" s="17">
        <f t="shared" si="9"/>
        <v>70</v>
      </c>
      <c r="X25" s="17">
        <f t="shared" si="9"/>
        <v>70</v>
      </c>
      <c r="Y25" s="17">
        <f t="shared" si="9"/>
        <v>70</v>
      </c>
      <c r="Z25" s="17">
        <f t="shared" si="9"/>
        <v>70</v>
      </c>
      <c r="AA25" s="17">
        <f t="shared" si="9"/>
        <v>70</v>
      </c>
      <c r="AC25" s="29">
        <f t="shared" si="1"/>
        <v>70</v>
      </c>
      <c r="AD25" s="30">
        <f t="shared" si="2"/>
        <v>70</v>
      </c>
      <c r="AE25" s="30">
        <f t="shared" si="10"/>
        <v>70</v>
      </c>
      <c r="AF25" s="16"/>
      <c r="AH25" s="19"/>
    </row>
    <row r="26" spans="1:34" x14ac:dyDescent="0.25">
      <c r="A26" s="12"/>
      <c r="B26" s="12"/>
      <c r="C26" s="13" t="s">
        <v>40</v>
      </c>
      <c r="D26" s="30">
        <f t="shared" si="9"/>
        <v>70</v>
      </c>
      <c r="E26" s="30">
        <f t="shared" si="9"/>
        <v>70</v>
      </c>
      <c r="F26" s="30">
        <f t="shared" si="9"/>
        <v>70</v>
      </c>
      <c r="G26" s="30">
        <f t="shared" si="9"/>
        <v>70</v>
      </c>
      <c r="H26" s="30">
        <f t="shared" si="9"/>
        <v>70</v>
      </c>
      <c r="I26" s="30">
        <f t="shared" si="9"/>
        <v>70</v>
      </c>
      <c r="J26" s="30">
        <f t="shared" si="9"/>
        <v>70</v>
      </c>
      <c r="K26" s="30">
        <f t="shared" si="9"/>
        <v>70</v>
      </c>
      <c r="L26" s="30">
        <f t="shared" si="9"/>
        <v>70</v>
      </c>
      <c r="M26" s="30">
        <f t="shared" si="9"/>
        <v>70</v>
      </c>
      <c r="N26" s="30">
        <f t="shared" si="9"/>
        <v>70</v>
      </c>
      <c r="O26" s="30">
        <f t="shared" si="9"/>
        <v>70</v>
      </c>
      <c r="P26" s="30">
        <f t="shared" si="9"/>
        <v>70</v>
      </c>
      <c r="Q26" s="30">
        <f t="shared" si="9"/>
        <v>70</v>
      </c>
      <c r="R26" s="30">
        <f t="shared" si="9"/>
        <v>70</v>
      </c>
      <c r="S26" s="30">
        <f t="shared" si="9"/>
        <v>70</v>
      </c>
      <c r="T26" s="30">
        <f t="shared" si="9"/>
        <v>70</v>
      </c>
      <c r="U26" s="30">
        <f t="shared" si="9"/>
        <v>70</v>
      </c>
      <c r="V26" s="30">
        <f t="shared" si="9"/>
        <v>70</v>
      </c>
      <c r="W26" s="30">
        <f t="shared" si="9"/>
        <v>70</v>
      </c>
      <c r="X26" s="30">
        <f t="shared" si="9"/>
        <v>70</v>
      </c>
      <c r="Y26" s="30">
        <f t="shared" si="9"/>
        <v>70</v>
      </c>
      <c r="Z26" s="30">
        <f t="shared" si="9"/>
        <v>70</v>
      </c>
      <c r="AA26" s="30">
        <f t="shared" si="9"/>
        <v>70</v>
      </c>
      <c r="AC26" s="29">
        <f t="shared" si="1"/>
        <v>70</v>
      </c>
      <c r="AD26" s="30">
        <f t="shared" si="2"/>
        <v>70</v>
      </c>
      <c r="AE26" s="30">
        <f t="shared" si="10"/>
        <v>70</v>
      </c>
      <c r="AF26" s="16"/>
      <c r="AH26" s="19"/>
    </row>
    <row r="27" spans="1:34" x14ac:dyDescent="0.25">
      <c r="A27" s="2" t="s">
        <v>52</v>
      </c>
      <c r="B27" s="2" t="s">
        <v>36</v>
      </c>
      <c r="C27" s="3" t="s">
        <v>37</v>
      </c>
      <c r="D27" s="20">
        <f t="shared" ref="D27:AA32" si="11">D71</f>
        <v>0</v>
      </c>
      <c r="E27" s="20">
        <f t="shared" si="11"/>
        <v>0</v>
      </c>
      <c r="F27" s="20">
        <f t="shared" si="11"/>
        <v>0</v>
      </c>
      <c r="G27" s="20">
        <f t="shared" si="11"/>
        <v>0.05</v>
      </c>
      <c r="H27" s="20">
        <f t="shared" si="11"/>
        <v>0.05</v>
      </c>
      <c r="I27" s="20">
        <f t="shared" si="11"/>
        <v>0.05</v>
      </c>
      <c r="J27" s="20">
        <f t="shared" si="11"/>
        <v>0.8</v>
      </c>
      <c r="K27" s="20">
        <f t="shared" si="11"/>
        <v>0.7</v>
      </c>
      <c r="L27" s="20">
        <f t="shared" si="11"/>
        <v>0.5</v>
      </c>
      <c r="M27" s="20">
        <f t="shared" si="11"/>
        <v>0.4</v>
      </c>
      <c r="N27" s="20">
        <f t="shared" si="11"/>
        <v>0.25</v>
      </c>
      <c r="O27" s="20">
        <f t="shared" si="11"/>
        <v>0.25</v>
      </c>
      <c r="P27" s="20">
        <f t="shared" si="11"/>
        <v>0.25</v>
      </c>
      <c r="Q27" s="20">
        <f t="shared" si="11"/>
        <v>0.25</v>
      </c>
      <c r="R27" s="20">
        <f t="shared" si="11"/>
        <v>0.5</v>
      </c>
      <c r="S27" s="20">
        <f t="shared" si="11"/>
        <v>0.6</v>
      </c>
      <c r="T27" s="20">
        <f t="shared" si="11"/>
        <v>0.7</v>
      </c>
      <c r="U27" s="20">
        <f t="shared" si="11"/>
        <v>0.7</v>
      </c>
      <c r="V27" s="20">
        <f t="shared" si="11"/>
        <v>0.4</v>
      </c>
      <c r="W27" s="20">
        <f t="shared" si="11"/>
        <v>0.25</v>
      </c>
      <c r="X27" s="20">
        <f t="shared" si="11"/>
        <v>0.2</v>
      </c>
      <c r="Y27" s="20">
        <f t="shared" si="11"/>
        <v>0.2</v>
      </c>
      <c r="Z27" s="20">
        <f t="shared" si="11"/>
        <v>0.05</v>
      </c>
      <c r="AA27" s="20">
        <f t="shared" si="11"/>
        <v>0.05</v>
      </c>
      <c r="AC27" s="21">
        <f t="shared" si="1"/>
        <v>0.8</v>
      </c>
      <c r="AD27" s="22">
        <f t="shared" si="2"/>
        <v>0</v>
      </c>
      <c r="AE27" s="22">
        <f>SUM(D27:AA27)</f>
        <v>7.2</v>
      </c>
      <c r="AF27" s="23">
        <f>SUMPRODUCT(AE27:AE29,[1]Notes!$C$49:$C$51)</f>
        <v>2628</v>
      </c>
      <c r="AH27" s="25" t="s">
        <v>53</v>
      </c>
    </row>
    <row r="28" spans="1:34" x14ac:dyDescent="0.25">
      <c r="C28" s="3" t="s">
        <v>95</v>
      </c>
      <c r="D28" s="20">
        <f t="shared" si="11"/>
        <v>0</v>
      </c>
      <c r="E28" s="20">
        <f t="shared" si="11"/>
        <v>0</v>
      </c>
      <c r="F28" s="20">
        <f t="shared" si="11"/>
        <v>0</v>
      </c>
      <c r="G28" s="20">
        <f t="shared" si="11"/>
        <v>0.05</v>
      </c>
      <c r="H28" s="20">
        <f t="shared" si="11"/>
        <v>0.05</v>
      </c>
      <c r="I28" s="20">
        <f t="shared" si="11"/>
        <v>0.05</v>
      </c>
      <c r="J28" s="20">
        <f t="shared" si="11"/>
        <v>0.8</v>
      </c>
      <c r="K28" s="20">
        <f t="shared" si="11"/>
        <v>0.7</v>
      </c>
      <c r="L28" s="20">
        <f t="shared" si="11"/>
        <v>0.5</v>
      </c>
      <c r="M28" s="20">
        <f t="shared" si="11"/>
        <v>0.4</v>
      </c>
      <c r="N28" s="20">
        <f t="shared" si="11"/>
        <v>0.25</v>
      </c>
      <c r="O28" s="20">
        <f t="shared" si="11"/>
        <v>0.25</v>
      </c>
      <c r="P28" s="20">
        <f t="shared" si="11"/>
        <v>0.25</v>
      </c>
      <c r="Q28" s="20">
        <f t="shared" si="11"/>
        <v>0.25</v>
      </c>
      <c r="R28" s="20">
        <f t="shared" si="11"/>
        <v>0.5</v>
      </c>
      <c r="S28" s="20">
        <f t="shared" si="11"/>
        <v>0.6</v>
      </c>
      <c r="T28" s="20">
        <f t="shared" si="11"/>
        <v>0.7</v>
      </c>
      <c r="U28" s="20">
        <f t="shared" si="11"/>
        <v>0.7</v>
      </c>
      <c r="V28" s="20">
        <f t="shared" si="11"/>
        <v>0.4</v>
      </c>
      <c r="W28" s="20">
        <f t="shared" si="11"/>
        <v>0.25</v>
      </c>
      <c r="X28" s="20">
        <f t="shared" si="11"/>
        <v>0.2</v>
      </c>
      <c r="Y28" s="20">
        <f t="shared" si="11"/>
        <v>0.2</v>
      </c>
      <c r="Z28" s="20">
        <f t="shared" si="11"/>
        <v>0.05</v>
      </c>
      <c r="AA28" s="20">
        <f t="shared" si="11"/>
        <v>0.05</v>
      </c>
      <c r="AC28" s="21">
        <f t="shared" si="1"/>
        <v>0.8</v>
      </c>
      <c r="AD28" s="22">
        <f t="shared" si="2"/>
        <v>0</v>
      </c>
      <c r="AE28" s="22">
        <f>SUM(D28:AA28)</f>
        <v>7.2</v>
      </c>
      <c r="AF28" s="22"/>
      <c r="AH28" s="25"/>
    </row>
    <row r="29" spans="1:34" x14ac:dyDescent="0.25">
      <c r="C29" s="3" t="s">
        <v>40</v>
      </c>
      <c r="D29" s="20">
        <f t="shared" si="11"/>
        <v>0</v>
      </c>
      <c r="E29" s="20">
        <f t="shared" si="11"/>
        <v>0</v>
      </c>
      <c r="F29" s="20">
        <f t="shared" si="11"/>
        <v>0</v>
      </c>
      <c r="G29" s="20">
        <f t="shared" si="11"/>
        <v>0.05</v>
      </c>
      <c r="H29" s="20">
        <f t="shared" si="11"/>
        <v>0.05</v>
      </c>
      <c r="I29" s="20">
        <f t="shared" si="11"/>
        <v>0.05</v>
      </c>
      <c r="J29" s="20">
        <f t="shared" si="11"/>
        <v>0.8</v>
      </c>
      <c r="K29" s="20">
        <f t="shared" si="11"/>
        <v>0.7</v>
      </c>
      <c r="L29" s="20">
        <f t="shared" si="11"/>
        <v>0.5</v>
      </c>
      <c r="M29" s="20">
        <f t="shared" si="11"/>
        <v>0.4</v>
      </c>
      <c r="N29" s="20">
        <f t="shared" si="11"/>
        <v>0.25</v>
      </c>
      <c r="O29" s="20">
        <f t="shared" si="11"/>
        <v>0.25</v>
      </c>
      <c r="P29" s="20">
        <f t="shared" si="11"/>
        <v>0.25</v>
      </c>
      <c r="Q29" s="20">
        <f t="shared" si="11"/>
        <v>0.25</v>
      </c>
      <c r="R29" s="20">
        <f t="shared" si="11"/>
        <v>0.5</v>
      </c>
      <c r="S29" s="20">
        <f t="shared" si="11"/>
        <v>0.6</v>
      </c>
      <c r="T29" s="20">
        <f t="shared" si="11"/>
        <v>0.7</v>
      </c>
      <c r="U29" s="20">
        <f t="shared" si="11"/>
        <v>0.7</v>
      </c>
      <c r="V29" s="20">
        <f t="shared" si="11"/>
        <v>0.4</v>
      </c>
      <c r="W29" s="20">
        <f t="shared" si="11"/>
        <v>0.25</v>
      </c>
      <c r="X29" s="20">
        <f t="shared" si="11"/>
        <v>0.2</v>
      </c>
      <c r="Y29" s="20">
        <f t="shared" si="11"/>
        <v>0.2</v>
      </c>
      <c r="Z29" s="20">
        <f t="shared" si="11"/>
        <v>0.05</v>
      </c>
      <c r="AA29" s="20">
        <f t="shared" si="11"/>
        <v>0.05</v>
      </c>
      <c r="AC29" s="21">
        <f t="shared" si="1"/>
        <v>0.8</v>
      </c>
      <c r="AD29" s="22">
        <f t="shared" si="2"/>
        <v>0</v>
      </c>
      <c r="AE29" s="22">
        <f>SUM(D29:AA29)</f>
        <v>7.2</v>
      </c>
      <c r="AF29" s="22"/>
      <c r="AH29" s="25"/>
    </row>
    <row r="30" spans="1:34" x14ac:dyDescent="0.25">
      <c r="A30" s="12" t="s">
        <v>54</v>
      </c>
      <c r="B30" s="12" t="s">
        <v>51</v>
      </c>
      <c r="C30" s="13" t="s">
        <v>37</v>
      </c>
      <c r="D30" s="33">
        <f t="shared" si="11"/>
        <v>130</v>
      </c>
      <c r="E30" s="33">
        <f t="shared" si="11"/>
        <v>130</v>
      </c>
      <c r="F30" s="33">
        <f t="shared" si="11"/>
        <v>130</v>
      </c>
      <c r="G30" s="33">
        <f t="shared" si="11"/>
        <v>130</v>
      </c>
      <c r="H30" s="33">
        <f t="shared" si="11"/>
        <v>130</v>
      </c>
      <c r="I30" s="33">
        <f t="shared" si="11"/>
        <v>130</v>
      </c>
      <c r="J30" s="33">
        <f t="shared" si="11"/>
        <v>130</v>
      </c>
      <c r="K30" s="33">
        <f t="shared" si="11"/>
        <v>130</v>
      </c>
      <c r="L30" s="33">
        <f t="shared" si="11"/>
        <v>130</v>
      </c>
      <c r="M30" s="33">
        <f t="shared" si="11"/>
        <v>130</v>
      </c>
      <c r="N30" s="33">
        <f t="shared" si="11"/>
        <v>130</v>
      </c>
      <c r="O30" s="33">
        <f t="shared" si="11"/>
        <v>130</v>
      </c>
      <c r="P30" s="33">
        <f t="shared" si="11"/>
        <v>130</v>
      </c>
      <c r="Q30" s="33">
        <f t="shared" si="11"/>
        <v>130</v>
      </c>
      <c r="R30" s="33">
        <f t="shared" si="11"/>
        <v>130</v>
      </c>
      <c r="S30" s="33">
        <f t="shared" si="11"/>
        <v>130</v>
      </c>
      <c r="T30" s="33">
        <f t="shared" si="11"/>
        <v>130</v>
      </c>
      <c r="U30" s="33">
        <f t="shared" si="11"/>
        <v>130</v>
      </c>
      <c r="V30" s="33">
        <f t="shared" si="11"/>
        <v>130</v>
      </c>
      <c r="W30" s="33">
        <f t="shared" si="11"/>
        <v>130</v>
      </c>
      <c r="X30" s="33">
        <f t="shared" si="11"/>
        <v>130</v>
      </c>
      <c r="Y30" s="33">
        <f t="shared" si="11"/>
        <v>130</v>
      </c>
      <c r="Z30" s="33">
        <f t="shared" si="11"/>
        <v>130</v>
      </c>
      <c r="AA30" s="33">
        <f t="shared" si="11"/>
        <v>130</v>
      </c>
      <c r="AC30" s="29">
        <f t="shared" si="1"/>
        <v>130</v>
      </c>
      <c r="AD30" s="30">
        <f t="shared" si="2"/>
        <v>130</v>
      </c>
      <c r="AE30" s="30">
        <f>AVERAGE(D30:AA30)</f>
        <v>130</v>
      </c>
      <c r="AF30" s="16"/>
      <c r="AH30" s="19" t="s">
        <v>53</v>
      </c>
    </row>
    <row r="31" spans="1:34" x14ac:dyDescent="0.25">
      <c r="A31" s="12"/>
      <c r="B31" s="12"/>
      <c r="C31" s="13" t="s">
        <v>95</v>
      </c>
      <c r="D31" s="33">
        <f t="shared" si="11"/>
        <v>130</v>
      </c>
      <c r="E31" s="33">
        <f t="shared" si="11"/>
        <v>130</v>
      </c>
      <c r="F31" s="33">
        <f t="shared" si="11"/>
        <v>130</v>
      </c>
      <c r="G31" s="33">
        <f t="shared" si="11"/>
        <v>130</v>
      </c>
      <c r="H31" s="33">
        <f t="shared" si="11"/>
        <v>130</v>
      </c>
      <c r="I31" s="33">
        <f t="shared" si="11"/>
        <v>130</v>
      </c>
      <c r="J31" s="33">
        <f t="shared" si="11"/>
        <v>130</v>
      </c>
      <c r="K31" s="33">
        <f t="shared" si="11"/>
        <v>130</v>
      </c>
      <c r="L31" s="33">
        <f t="shared" si="11"/>
        <v>130</v>
      </c>
      <c r="M31" s="33">
        <f t="shared" si="11"/>
        <v>130</v>
      </c>
      <c r="N31" s="33">
        <f t="shared" si="11"/>
        <v>130</v>
      </c>
      <c r="O31" s="33">
        <f t="shared" si="11"/>
        <v>130</v>
      </c>
      <c r="P31" s="33">
        <f t="shared" si="11"/>
        <v>130</v>
      </c>
      <c r="Q31" s="33">
        <f t="shared" si="11"/>
        <v>130</v>
      </c>
      <c r="R31" s="33">
        <f t="shared" si="11"/>
        <v>130</v>
      </c>
      <c r="S31" s="33">
        <f t="shared" si="11"/>
        <v>130</v>
      </c>
      <c r="T31" s="33">
        <f t="shared" si="11"/>
        <v>130</v>
      </c>
      <c r="U31" s="33">
        <f t="shared" si="11"/>
        <v>130</v>
      </c>
      <c r="V31" s="33">
        <f t="shared" si="11"/>
        <v>130</v>
      </c>
      <c r="W31" s="33">
        <f t="shared" si="11"/>
        <v>130</v>
      </c>
      <c r="X31" s="33">
        <f t="shared" si="11"/>
        <v>130</v>
      </c>
      <c r="Y31" s="33">
        <f t="shared" si="11"/>
        <v>130</v>
      </c>
      <c r="Z31" s="33">
        <f t="shared" si="11"/>
        <v>130</v>
      </c>
      <c r="AA31" s="33">
        <f t="shared" si="11"/>
        <v>130</v>
      </c>
      <c r="AC31" s="29">
        <f t="shared" si="1"/>
        <v>130</v>
      </c>
      <c r="AD31" s="30">
        <f t="shared" si="2"/>
        <v>130</v>
      </c>
      <c r="AE31" s="30">
        <f>AVERAGE(D31:AA31)</f>
        <v>130</v>
      </c>
      <c r="AF31" s="16"/>
      <c r="AH31" s="19"/>
    </row>
    <row r="32" spans="1:34" x14ac:dyDescent="0.25">
      <c r="A32" s="12"/>
      <c r="B32" s="12"/>
      <c r="C32" s="13" t="s">
        <v>40</v>
      </c>
      <c r="D32" s="33">
        <f t="shared" si="11"/>
        <v>130</v>
      </c>
      <c r="E32" s="33">
        <f t="shared" si="11"/>
        <v>130</v>
      </c>
      <c r="F32" s="33">
        <f t="shared" si="11"/>
        <v>130</v>
      </c>
      <c r="G32" s="33">
        <f t="shared" si="11"/>
        <v>130</v>
      </c>
      <c r="H32" s="33">
        <f t="shared" si="11"/>
        <v>130</v>
      </c>
      <c r="I32" s="33">
        <f t="shared" si="11"/>
        <v>130</v>
      </c>
      <c r="J32" s="33">
        <f t="shared" si="11"/>
        <v>130</v>
      </c>
      <c r="K32" s="33">
        <f t="shared" si="11"/>
        <v>130</v>
      </c>
      <c r="L32" s="33">
        <f t="shared" si="11"/>
        <v>130</v>
      </c>
      <c r="M32" s="33">
        <f t="shared" si="11"/>
        <v>130</v>
      </c>
      <c r="N32" s="33">
        <f t="shared" si="11"/>
        <v>130</v>
      </c>
      <c r="O32" s="33">
        <f t="shared" si="11"/>
        <v>130</v>
      </c>
      <c r="P32" s="33">
        <f t="shared" si="11"/>
        <v>130</v>
      </c>
      <c r="Q32" s="33">
        <f t="shared" si="11"/>
        <v>130</v>
      </c>
      <c r="R32" s="33">
        <f t="shared" si="11"/>
        <v>130</v>
      </c>
      <c r="S32" s="33">
        <f t="shared" si="11"/>
        <v>130</v>
      </c>
      <c r="T32" s="33">
        <f t="shared" si="11"/>
        <v>130</v>
      </c>
      <c r="U32" s="33">
        <f t="shared" si="11"/>
        <v>130</v>
      </c>
      <c r="V32" s="33">
        <f t="shared" si="11"/>
        <v>130</v>
      </c>
      <c r="W32" s="33">
        <f t="shared" si="11"/>
        <v>130</v>
      </c>
      <c r="X32" s="33">
        <f t="shared" si="11"/>
        <v>130</v>
      </c>
      <c r="Y32" s="33">
        <f t="shared" si="11"/>
        <v>130</v>
      </c>
      <c r="Z32" s="33">
        <f t="shared" si="11"/>
        <v>130</v>
      </c>
      <c r="AA32" s="33">
        <f t="shared" si="11"/>
        <v>130</v>
      </c>
      <c r="AC32" s="29">
        <f t="shared" si="1"/>
        <v>130</v>
      </c>
      <c r="AD32" s="30">
        <f t="shared" si="2"/>
        <v>130</v>
      </c>
      <c r="AE32" s="30">
        <f>AVERAGE(D32:AA32)</f>
        <v>130</v>
      </c>
      <c r="AF32" s="16"/>
      <c r="AH32" s="19"/>
    </row>
    <row r="33" spans="1:36" x14ac:dyDescent="0.25">
      <c r="A33" s="2" t="s">
        <v>55</v>
      </c>
      <c r="B33" s="2" t="s">
        <v>36</v>
      </c>
      <c r="C33" s="3" t="s">
        <v>37</v>
      </c>
      <c r="D33" s="20">
        <v>1</v>
      </c>
      <c r="E33" s="20">
        <v>1</v>
      </c>
      <c r="F33" s="20">
        <v>1</v>
      </c>
      <c r="G33" s="20">
        <v>1</v>
      </c>
      <c r="H33" s="20">
        <v>1</v>
      </c>
      <c r="I33" s="20">
        <v>1</v>
      </c>
      <c r="J33" s="20">
        <v>1</v>
      </c>
      <c r="K33" s="20">
        <v>1</v>
      </c>
      <c r="L33" s="20">
        <v>1</v>
      </c>
      <c r="M33" s="20">
        <v>1</v>
      </c>
      <c r="N33" s="20">
        <v>1</v>
      </c>
      <c r="O33" s="20">
        <v>1</v>
      </c>
      <c r="P33" s="20">
        <v>1</v>
      </c>
      <c r="Q33" s="20">
        <v>1</v>
      </c>
      <c r="R33" s="20">
        <v>1</v>
      </c>
      <c r="S33" s="20">
        <v>1</v>
      </c>
      <c r="T33" s="20">
        <v>1</v>
      </c>
      <c r="U33" s="20">
        <v>1</v>
      </c>
      <c r="V33" s="20">
        <v>1</v>
      </c>
      <c r="W33" s="20">
        <v>1</v>
      </c>
      <c r="X33" s="20">
        <v>1</v>
      </c>
      <c r="Y33" s="20">
        <v>1</v>
      </c>
      <c r="Z33" s="20">
        <v>1</v>
      </c>
      <c r="AA33" s="20">
        <v>1</v>
      </c>
      <c r="AC33" s="21">
        <f t="shared" si="1"/>
        <v>1</v>
      </c>
      <c r="AD33" s="22">
        <f t="shared" si="2"/>
        <v>1</v>
      </c>
      <c r="AE33" s="22">
        <f t="shared" ref="AE33:AE44" si="12">SUM(D33:AA33)</f>
        <v>24</v>
      </c>
      <c r="AF33" s="23">
        <f>SUMPRODUCT(AE33:AE35,[1]Notes!$C$49:$C$51)</f>
        <v>8760</v>
      </c>
      <c r="AH33" s="24" t="s">
        <v>56</v>
      </c>
    </row>
    <row r="34" spans="1:36" x14ac:dyDescent="0.25">
      <c r="C34" s="3" t="s">
        <v>95</v>
      </c>
      <c r="D34" s="20">
        <v>1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1</v>
      </c>
      <c r="L34" s="20">
        <v>1</v>
      </c>
      <c r="M34" s="20">
        <v>1</v>
      </c>
      <c r="N34" s="20">
        <v>1</v>
      </c>
      <c r="O34" s="20">
        <v>1</v>
      </c>
      <c r="P34" s="20">
        <v>1</v>
      </c>
      <c r="Q34" s="20">
        <v>1</v>
      </c>
      <c r="R34" s="20">
        <v>1</v>
      </c>
      <c r="S34" s="20">
        <v>1</v>
      </c>
      <c r="T34" s="20">
        <v>1</v>
      </c>
      <c r="U34" s="20">
        <v>1</v>
      </c>
      <c r="V34" s="20">
        <v>1</v>
      </c>
      <c r="W34" s="20">
        <v>1</v>
      </c>
      <c r="X34" s="20">
        <v>1</v>
      </c>
      <c r="Y34" s="20">
        <v>1</v>
      </c>
      <c r="Z34" s="20">
        <v>1</v>
      </c>
      <c r="AA34" s="20">
        <v>1</v>
      </c>
      <c r="AC34" s="21">
        <f t="shared" si="1"/>
        <v>1</v>
      </c>
      <c r="AD34" s="22">
        <f t="shared" si="2"/>
        <v>1</v>
      </c>
      <c r="AE34" s="22">
        <f t="shared" si="12"/>
        <v>24</v>
      </c>
      <c r="AF34" s="22"/>
      <c r="AH34" s="25" t="s">
        <v>57</v>
      </c>
    </row>
    <row r="35" spans="1:36" x14ac:dyDescent="0.25">
      <c r="C35" s="3" t="s">
        <v>40</v>
      </c>
      <c r="D35" s="20">
        <v>1</v>
      </c>
      <c r="E35" s="20">
        <v>1</v>
      </c>
      <c r="F35" s="20">
        <v>1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1</v>
      </c>
      <c r="M35" s="20">
        <v>1</v>
      </c>
      <c r="N35" s="20">
        <v>1</v>
      </c>
      <c r="O35" s="20">
        <v>1</v>
      </c>
      <c r="P35" s="20">
        <v>1</v>
      </c>
      <c r="Q35" s="20">
        <v>1</v>
      </c>
      <c r="R35" s="20">
        <v>1</v>
      </c>
      <c r="S35" s="20">
        <v>1</v>
      </c>
      <c r="T35" s="20">
        <v>1</v>
      </c>
      <c r="U35" s="20">
        <v>1</v>
      </c>
      <c r="V35" s="20">
        <v>1</v>
      </c>
      <c r="W35" s="20">
        <v>1</v>
      </c>
      <c r="X35" s="20">
        <v>1</v>
      </c>
      <c r="Y35" s="20">
        <v>1</v>
      </c>
      <c r="Z35" s="20">
        <v>1</v>
      </c>
      <c r="AA35" s="20">
        <v>1</v>
      </c>
      <c r="AC35" s="21">
        <f t="shared" si="1"/>
        <v>1</v>
      </c>
      <c r="AD35" s="22">
        <f t="shared" si="2"/>
        <v>1</v>
      </c>
      <c r="AE35" s="22">
        <f t="shared" si="12"/>
        <v>24</v>
      </c>
      <c r="AF35" s="22"/>
      <c r="AH35" s="25"/>
    </row>
    <row r="36" spans="1:36" x14ac:dyDescent="0.25">
      <c r="A36" s="12" t="s">
        <v>58</v>
      </c>
      <c r="B36" s="12" t="s">
        <v>36</v>
      </c>
      <c r="C36" s="13" t="s">
        <v>37</v>
      </c>
      <c r="D36" s="14">
        <v>1</v>
      </c>
      <c r="E36" s="14">
        <v>1</v>
      </c>
      <c r="F36" s="14">
        <v>1</v>
      </c>
      <c r="G36" s="14">
        <v>1</v>
      </c>
      <c r="H36" s="14">
        <v>1</v>
      </c>
      <c r="I36" s="14">
        <v>1</v>
      </c>
      <c r="J36" s="14">
        <v>1</v>
      </c>
      <c r="K36" s="14">
        <v>1</v>
      </c>
      <c r="L36" s="14">
        <v>1</v>
      </c>
      <c r="M36" s="14">
        <v>1</v>
      </c>
      <c r="N36" s="14">
        <v>1</v>
      </c>
      <c r="O36" s="14">
        <v>1</v>
      </c>
      <c r="P36" s="14">
        <v>1</v>
      </c>
      <c r="Q36" s="14">
        <v>1</v>
      </c>
      <c r="R36" s="14">
        <v>1</v>
      </c>
      <c r="S36" s="14">
        <v>1</v>
      </c>
      <c r="T36" s="14">
        <v>1</v>
      </c>
      <c r="U36" s="14">
        <v>1</v>
      </c>
      <c r="V36" s="14">
        <v>1</v>
      </c>
      <c r="W36" s="14">
        <v>1</v>
      </c>
      <c r="X36" s="14">
        <v>1</v>
      </c>
      <c r="Y36" s="14">
        <v>1</v>
      </c>
      <c r="Z36" s="14">
        <v>1</v>
      </c>
      <c r="AA36" s="14">
        <v>1</v>
      </c>
      <c r="AC36" s="15">
        <f t="shared" si="1"/>
        <v>1</v>
      </c>
      <c r="AD36" s="16">
        <f t="shared" si="2"/>
        <v>1</v>
      </c>
      <c r="AE36" s="16">
        <f t="shared" si="12"/>
        <v>24</v>
      </c>
      <c r="AF36" s="17">
        <f>SUMPRODUCT(AE36:AE38,[1]Notes!$C$49:$C$51)</f>
        <v>8760</v>
      </c>
      <c r="AH36" s="18" t="s">
        <v>56</v>
      </c>
    </row>
    <row r="37" spans="1:36" x14ac:dyDescent="0.25">
      <c r="A37" s="12"/>
      <c r="B37" s="12"/>
      <c r="C37" s="13" t="s">
        <v>95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  <c r="S37" s="14">
        <v>1</v>
      </c>
      <c r="T37" s="14">
        <v>1</v>
      </c>
      <c r="U37" s="14">
        <v>1</v>
      </c>
      <c r="V37" s="14">
        <v>1</v>
      </c>
      <c r="W37" s="14">
        <v>1</v>
      </c>
      <c r="X37" s="14">
        <v>1</v>
      </c>
      <c r="Y37" s="14">
        <v>1</v>
      </c>
      <c r="Z37" s="14">
        <v>1</v>
      </c>
      <c r="AA37" s="14">
        <v>1</v>
      </c>
      <c r="AC37" s="15">
        <f t="shared" si="1"/>
        <v>1</v>
      </c>
      <c r="AD37" s="16">
        <f t="shared" si="2"/>
        <v>1</v>
      </c>
      <c r="AE37" s="16">
        <f t="shared" si="12"/>
        <v>24</v>
      </c>
      <c r="AF37" s="16"/>
      <c r="AH37" s="19" t="s">
        <v>57</v>
      </c>
    </row>
    <row r="38" spans="1:36" x14ac:dyDescent="0.25">
      <c r="A38" s="12"/>
      <c r="B38" s="12"/>
      <c r="C38" s="13" t="s">
        <v>40</v>
      </c>
      <c r="D38" s="14">
        <v>1</v>
      </c>
      <c r="E38" s="14">
        <v>1</v>
      </c>
      <c r="F38" s="14">
        <v>1</v>
      </c>
      <c r="G38" s="14">
        <v>1</v>
      </c>
      <c r="H38" s="14">
        <v>1</v>
      </c>
      <c r="I38" s="14">
        <v>1</v>
      </c>
      <c r="J38" s="14">
        <v>1</v>
      </c>
      <c r="K38" s="14">
        <v>1</v>
      </c>
      <c r="L38" s="14">
        <v>1</v>
      </c>
      <c r="M38" s="14">
        <v>1</v>
      </c>
      <c r="N38" s="14">
        <v>1</v>
      </c>
      <c r="O38" s="14">
        <v>1</v>
      </c>
      <c r="P38" s="14">
        <v>1</v>
      </c>
      <c r="Q38" s="14">
        <v>1</v>
      </c>
      <c r="R38" s="14">
        <v>1</v>
      </c>
      <c r="S38" s="14">
        <v>1</v>
      </c>
      <c r="T38" s="14">
        <v>1</v>
      </c>
      <c r="U38" s="14">
        <v>1</v>
      </c>
      <c r="V38" s="14">
        <v>1</v>
      </c>
      <c r="W38" s="14">
        <v>1</v>
      </c>
      <c r="X38" s="14">
        <v>1</v>
      </c>
      <c r="Y38" s="14">
        <v>1</v>
      </c>
      <c r="Z38" s="14">
        <v>1</v>
      </c>
      <c r="AA38" s="14">
        <v>1</v>
      </c>
      <c r="AC38" s="15">
        <f t="shared" si="1"/>
        <v>1</v>
      </c>
      <c r="AD38" s="16">
        <f t="shared" si="2"/>
        <v>1</v>
      </c>
      <c r="AE38" s="16">
        <f t="shared" si="12"/>
        <v>24</v>
      </c>
      <c r="AF38" s="16"/>
      <c r="AH38" s="19"/>
    </row>
    <row r="39" spans="1:36" x14ac:dyDescent="0.25">
      <c r="A39" s="2" t="s">
        <v>59</v>
      </c>
      <c r="B39" s="2" t="s">
        <v>36</v>
      </c>
      <c r="C39" s="3" t="s">
        <v>37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C39" s="21">
        <f t="shared" si="1"/>
        <v>0</v>
      </c>
      <c r="AD39" s="22">
        <f t="shared" si="2"/>
        <v>0</v>
      </c>
      <c r="AE39" s="22">
        <f t="shared" si="12"/>
        <v>0</v>
      </c>
      <c r="AF39" s="23">
        <f>SUMPRODUCT(AE39:AE41,[1]Notes!$C$49:$C$51)</f>
        <v>0</v>
      </c>
      <c r="AH39" s="24" t="s">
        <v>56</v>
      </c>
    </row>
    <row r="40" spans="1:36" x14ac:dyDescent="0.25">
      <c r="C40" s="3" t="s">
        <v>95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C40" s="21">
        <f t="shared" si="1"/>
        <v>0</v>
      </c>
      <c r="AD40" s="22">
        <f t="shared" si="2"/>
        <v>0</v>
      </c>
      <c r="AE40" s="22">
        <f t="shared" si="12"/>
        <v>0</v>
      </c>
      <c r="AF40" s="22"/>
      <c r="AH40" s="25" t="s">
        <v>57</v>
      </c>
    </row>
    <row r="41" spans="1:36" x14ac:dyDescent="0.25">
      <c r="C41" s="3" t="s">
        <v>40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C41" s="21">
        <f t="shared" si="1"/>
        <v>0</v>
      </c>
      <c r="AD41" s="22">
        <f t="shared" si="2"/>
        <v>0</v>
      </c>
      <c r="AE41" s="22">
        <f t="shared" si="12"/>
        <v>0</v>
      </c>
      <c r="AF41" s="22"/>
      <c r="AH41" s="25"/>
    </row>
    <row r="42" spans="1:36" x14ac:dyDescent="0.25">
      <c r="A42" s="12" t="s">
        <v>60</v>
      </c>
      <c r="B42" s="12" t="s">
        <v>36</v>
      </c>
      <c r="C42" s="13" t="s">
        <v>37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C42" s="15">
        <f t="shared" si="1"/>
        <v>0</v>
      </c>
      <c r="AD42" s="16">
        <f t="shared" si="2"/>
        <v>0</v>
      </c>
      <c r="AE42" s="16">
        <f t="shared" si="12"/>
        <v>0</v>
      </c>
      <c r="AF42" s="17">
        <f>SUMPRODUCT(AE42:AE44,[1]Notes!$C$49:$C$51)</f>
        <v>0</v>
      </c>
      <c r="AH42" s="18" t="s">
        <v>56</v>
      </c>
    </row>
    <row r="43" spans="1:36" x14ac:dyDescent="0.25">
      <c r="A43" s="12"/>
      <c r="B43" s="12"/>
      <c r="C43" s="13" t="s">
        <v>95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C43" s="15">
        <f t="shared" si="1"/>
        <v>0</v>
      </c>
      <c r="AD43" s="16">
        <f t="shared" si="2"/>
        <v>0</v>
      </c>
      <c r="AE43" s="16">
        <f t="shared" si="12"/>
        <v>0</v>
      </c>
      <c r="AF43" s="16"/>
      <c r="AH43" s="19" t="s">
        <v>57</v>
      </c>
    </row>
    <row r="44" spans="1:36" x14ac:dyDescent="0.25">
      <c r="A44" s="34"/>
      <c r="B44" s="34"/>
      <c r="C44" s="35" t="s">
        <v>40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11"/>
      <c r="AC44" s="37">
        <f t="shared" si="1"/>
        <v>0</v>
      </c>
      <c r="AD44" s="38">
        <f t="shared" si="2"/>
        <v>0</v>
      </c>
      <c r="AE44" s="38">
        <f t="shared" si="12"/>
        <v>0</v>
      </c>
      <c r="AF44" s="38"/>
      <c r="AH44" s="39"/>
      <c r="AJ44" s="11"/>
    </row>
    <row r="46" spans="1:36" hidden="1" x14ac:dyDescent="0.25">
      <c r="A46" s="5" t="s">
        <v>61</v>
      </c>
    </row>
    <row r="47" spans="1:36" hidden="1" x14ac:dyDescent="0.25">
      <c r="A47" s="2" t="s">
        <v>62</v>
      </c>
      <c r="C47" s="3" t="s">
        <v>63</v>
      </c>
    </row>
    <row r="48" spans="1:36" hidden="1" x14ac:dyDescent="0.25">
      <c r="O48" s="2" t="s">
        <v>64</v>
      </c>
    </row>
    <row r="49" spans="1:37" hidden="1" x14ac:dyDescent="0.25">
      <c r="A49" s="2" t="s">
        <v>3</v>
      </c>
      <c r="C49" s="3" t="s">
        <v>65</v>
      </c>
      <c r="D49" s="4">
        <v>1</v>
      </c>
      <c r="E49" s="4">
        <v>2</v>
      </c>
      <c r="F49" s="4">
        <v>3</v>
      </c>
      <c r="G49" s="4">
        <v>4</v>
      </c>
      <c r="H49" s="4">
        <v>5</v>
      </c>
      <c r="I49" s="4">
        <v>6</v>
      </c>
      <c r="J49" s="4">
        <v>7</v>
      </c>
      <c r="K49" s="4">
        <v>8</v>
      </c>
      <c r="L49" s="4">
        <v>9</v>
      </c>
      <c r="M49" s="4">
        <v>10</v>
      </c>
      <c r="N49" s="4">
        <v>11</v>
      </c>
      <c r="O49" s="4">
        <v>12</v>
      </c>
      <c r="P49" s="4">
        <v>13</v>
      </c>
      <c r="Q49" s="4">
        <v>14</v>
      </c>
      <c r="R49" s="4">
        <v>15</v>
      </c>
      <c r="S49" s="4">
        <v>16</v>
      </c>
      <c r="T49" s="4">
        <v>17</v>
      </c>
      <c r="U49" s="4">
        <v>18</v>
      </c>
      <c r="V49" s="4">
        <v>19</v>
      </c>
      <c r="W49" s="4">
        <v>20</v>
      </c>
      <c r="X49" s="4">
        <v>21</v>
      </c>
      <c r="Y49" s="4">
        <v>22</v>
      </c>
      <c r="Z49" s="4">
        <v>23</v>
      </c>
      <c r="AA49" s="4">
        <v>24</v>
      </c>
      <c r="AC49" s="10" t="s">
        <v>30</v>
      </c>
      <c r="AD49" s="10" t="s">
        <v>31</v>
      </c>
      <c r="AE49" s="10" t="s">
        <v>32</v>
      </c>
      <c r="AF49" s="10" t="s">
        <v>33</v>
      </c>
      <c r="AG49" s="3"/>
      <c r="AH49" s="3"/>
      <c r="AI49" s="3"/>
    </row>
    <row r="50" spans="1:37" hidden="1" x14ac:dyDescent="0.25">
      <c r="A50" s="12" t="s">
        <v>66</v>
      </c>
      <c r="B50" s="12" t="s">
        <v>36</v>
      </c>
      <c r="C50" s="13" t="s">
        <v>37</v>
      </c>
      <c r="D50" s="14">
        <v>0.9</v>
      </c>
      <c r="E50" s="14">
        <v>0.9</v>
      </c>
      <c r="F50" s="14">
        <v>0.9</v>
      </c>
      <c r="G50" s="14">
        <v>0.9</v>
      </c>
      <c r="H50" s="14">
        <v>0.9</v>
      </c>
      <c r="I50" s="14">
        <v>0.9</v>
      </c>
      <c r="J50" s="14">
        <v>0.7</v>
      </c>
      <c r="K50" s="14">
        <v>0.4</v>
      </c>
      <c r="L50" s="14">
        <v>0.4</v>
      </c>
      <c r="M50" s="14">
        <v>0.2</v>
      </c>
      <c r="N50" s="14">
        <v>0.2</v>
      </c>
      <c r="O50" s="14">
        <v>0.2</v>
      </c>
      <c r="P50" s="14">
        <v>0.2</v>
      </c>
      <c r="Q50" s="14">
        <v>0.2</v>
      </c>
      <c r="R50" s="14">
        <v>0.2</v>
      </c>
      <c r="S50" s="14">
        <v>0.3</v>
      </c>
      <c r="T50" s="14">
        <v>0.5</v>
      </c>
      <c r="U50" s="14">
        <v>0.5</v>
      </c>
      <c r="V50" s="14">
        <v>0.5</v>
      </c>
      <c r="W50" s="14">
        <v>0.7</v>
      </c>
      <c r="X50" s="14">
        <v>0.7</v>
      </c>
      <c r="Y50" s="14">
        <v>0.8</v>
      </c>
      <c r="Z50" s="14">
        <v>0.9</v>
      </c>
      <c r="AA50" s="14">
        <v>0.9</v>
      </c>
      <c r="AC50" s="21">
        <f t="shared" ref="AC50:AC88" si="13">MAX(D50:AA50)</f>
        <v>0.9</v>
      </c>
      <c r="AD50" s="22">
        <f t="shared" ref="AD50:AD88" si="14">MIN(D50:AA50)</f>
        <v>0.2</v>
      </c>
      <c r="AE50" s="22">
        <f t="shared" ref="AE50:AE64" si="15">SUM(D50:AA50)</f>
        <v>13.900000000000002</v>
      </c>
      <c r="AF50" s="23">
        <f>SUMPRODUCT(AE50:AE52,[1]Notes!$C$49:$C$51)</f>
        <v>5073.5000000000009</v>
      </c>
      <c r="AG50" s="40"/>
      <c r="AH50" s="41"/>
      <c r="AJ50" s="42"/>
      <c r="AK50" s="42"/>
    </row>
    <row r="51" spans="1:37" hidden="1" x14ac:dyDescent="0.25">
      <c r="A51" s="12"/>
      <c r="B51" s="12"/>
      <c r="C51" s="13" t="s">
        <v>40</v>
      </c>
      <c r="D51" s="14">
        <v>0.9</v>
      </c>
      <c r="E51" s="14">
        <v>0.9</v>
      </c>
      <c r="F51" s="14">
        <v>0.9</v>
      </c>
      <c r="G51" s="14">
        <v>0.9</v>
      </c>
      <c r="H51" s="14">
        <v>0.9</v>
      </c>
      <c r="I51" s="14">
        <v>0.9</v>
      </c>
      <c r="J51" s="14">
        <v>0.7</v>
      </c>
      <c r="K51" s="14">
        <v>0.4</v>
      </c>
      <c r="L51" s="14">
        <v>0.4</v>
      </c>
      <c r="M51" s="14">
        <v>0.2</v>
      </c>
      <c r="N51" s="14">
        <v>0.2</v>
      </c>
      <c r="O51" s="14">
        <v>0.2</v>
      </c>
      <c r="P51" s="14">
        <v>0.2</v>
      </c>
      <c r="Q51" s="14">
        <v>0.2</v>
      </c>
      <c r="R51" s="14">
        <v>0.2</v>
      </c>
      <c r="S51" s="14">
        <v>0.3</v>
      </c>
      <c r="T51" s="14">
        <v>0.5</v>
      </c>
      <c r="U51" s="14">
        <v>0.5</v>
      </c>
      <c r="V51" s="14">
        <v>0.5</v>
      </c>
      <c r="W51" s="14">
        <v>0.7</v>
      </c>
      <c r="X51" s="14">
        <v>0.7</v>
      </c>
      <c r="Y51" s="14">
        <v>0.8</v>
      </c>
      <c r="Z51" s="14">
        <v>0.9</v>
      </c>
      <c r="AA51" s="14">
        <v>0.9</v>
      </c>
      <c r="AC51" s="21">
        <f t="shared" si="13"/>
        <v>0.9</v>
      </c>
      <c r="AD51" s="22">
        <f t="shared" si="14"/>
        <v>0.2</v>
      </c>
      <c r="AE51" s="22">
        <f t="shared" si="15"/>
        <v>13.900000000000002</v>
      </c>
      <c r="AF51" s="22"/>
      <c r="AG51" s="40"/>
      <c r="AH51" s="41"/>
      <c r="AJ51" s="42"/>
      <c r="AK51" s="42"/>
    </row>
    <row r="52" spans="1:37" hidden="1" x14ac:dyDescent="0.25">
      <c r="A52" s="12"/>
      <c r="B52" s="12"/>
      <c r="C52" s="13" t="s">
        <v>42</v>
      </c>
      <c r="D52" s="14">
        <v>0.9</v>
      </c>
      <c r="E52" s="14">
        <v>0.9</v>
      </c>
      <c r="F52" s="14">
        <v>0.9</v>
      </c>
      <c r="G52" s="14">
        <v>0.9</v>
      </c>
      <c r="H52" s="14">
        <v>0.9</v>
      </c>
      <c r="I52" s="14">
        <v>0.9</v>
      </c>
      <c r="J52" s="14">
        <v>0.7</v>
      </c>
      <c r="K52" s="14">
        <v>0.4</v>
      </c>
      <c r="L52" s="14">
        <v>0.4</v>
      </c>
      <c r="M52" s="14">
        <v>0.2</v>
      </c>
      <c r="N52" s="14">
        <v>0.2</v>
      </c>
      <c r="O52" s="14">
        <v>0.2</v>
      </c>
      <c r="P52" s="14">
        <v>0.2</v>
      </c>
      <c r="Q52" s="14">
        <v>0.2</v>
      </c>
      <c r="R52" s="14">
        <v>0.2</v>
      </c>
      <c r="S52" s="14">
        <v>0.3</v>
      </c>
      <c r="T52" s="14">
        <v>0.5</v>
      </c>
      <c r="U52" s="14">
        <v>0.5</v>
      </c>
      <c r="V52" s="14">
        <v>0.5</v>
      </c>
      <c r="W52" s="14">
        <v>0.7</v>
      </c>
      <c r="X52" s="14">
        <v>0.7</v>
      </c>
      <c r="Y52" s="14">
        <v>0.8</v>
      </c>
      <c r="Z52" s="14">
        <v>0.9</v>
      </c>
      <c r="AA52" s="14">
        <v>0.9</v>
      </c>
      <c r="AC52" s="43">
        <f t="shared" si="13"/>
        <v>0.9</v>
      </c>
      <c r="AD52" s="44">
        <f t="shared" si="14"/>
        <v>0.2</v>
      </c>
      <c r="AE52" s="44">
        <f t="shared" si="15"/>
        <v>13.900000000000002</v>
      </c>
      <c r="AF52" s="44"/>
      <c r="AG52" s="40"/>
      <c r="AH52" s="41"/>
      <c r="AJ52" s="42"/>
      <c r="AK52" s="42"/>
    </row>
    <row r="53" spans="1:37" hidden="1" x14ac:dyDescent="0.25">
      <c r="A53" s="2" t="s">
        <v>44</v>
      </c>
      <c r="B53" s="2" t="s">
        <v>36</v>
      </c>
      <c r="C53" s="3" t="s">
        <v>37</v>
      </c>
      <c r="D53" s="20">
        <v>0.1</v>
      </c>
      <c r="E53" s="20">
        <v>0.1</v>
      </c>
      <c r="F53" s="20">
        <v>0.1</v>
      </c>
      <c r="G53" s="20">
        <v>0.1</v>
      </c>
      <c r="H53" s="20">
        <v>0.1</v>
      </c>
      <c r="I53" s="20">
        <v>0.3</v>
      </c>
      <c r="J53" s="20">
        <v>0.45</v>
      </c>
      <c r="K53" s="20">
        <v>0.45</v>
      </c>
      <c r="L53" s="20">
        <v>0.45</v>
      </c>
      <c r="M53" s="20">
        <v>0.45</v>
      </c>
      <c r="N53" s="20">
        <v>0.3</v>
      </c>
      <c r="O53" s="20">
        <v>0.3</v>
      </c>
      <c r="P53" s="20">
        <v>0.3</v>
      </c>
      <c r="Q53" s="20">
        <v>0.3</v>
      </c>
      <c r="R53" s="20">
        <v>0.3</v>
      </c>
      <c r="S53" s="20">
        <v>0.3</v>
      </c>
      <c r="T53" s="20">
        <v>0.3</v>
      </c>
      <c r="U53" s="20">
        <v>0.3</v>
      </c>
      <c r="V53" s="20">
        <v>0.6</v>
      </c>
      <c r="W53" s="20">
        <v>0.8</v>
      </c>
      <c r="X53" s="20">
        <v>0.9</v>
      </c>
      <c r="Y53" s="20">
        <v>0.8</v>
      </c>
      <c r="Z53" s="20">
        <v>0.6</v>
      </c>
      <c r="AA53" s="20">
        <v>0.3</v>
      </c>
      <c r="AC53" s="21">
        <f t="shared" si="13"/>
        <v>0.9</v>
      </c>
      <c r="AD53" s="22">
        <f t="shared" si="14"/>
        <v>0.1</v>
      </c>
      <c r="AE53" s="22">
        <f t="shared" si="15"/>
        <v>9</v>
      </c>
      <c r="AF53" s="23">
        <f>SUMPRODUCT(AE53:AE55,[1]Notes!$C$49:$C$51)</f>
        <v>3285</v>
      </c>
      <c r="AG53" s="40"/>
      <c r="AH53" s="41"/>
      <c r="AJ53" s="42"/>
      <c r="AK53" s="42"/>
    </row>
    <row r="54" spans="1:37" hidden="1" x14ac:dyDescent="0.25">
      <c r="C54" s="3" t="s">
        <v>40</v>
      </c>
      <c r="D54" s="20">
        <v>0.1</v>
      </c>
      <c r="E54" s="20">
        <v>0.1</v>
      </c>
      <c r="F54" s="20">
        <v>0.1</v>
      </c>
      <c r="G54" s="20">
        <v>0.1</v>
      </c>
      <c r="H54" s="20">
        <v>0.1</v>
      </c>
      <c r="I54" s="20">
        <v>0.3</v>
      </c>
      <c r="J54" s="20">
        <v>0.45</v>
      </c>
      <c r="K54" s="20">
        <v>0.45</v>
      </c>
      <c r="L54" s="20">
        <v>0.45</v>
      </c>
      <c r="M54" s="20">
        <v>0.45</v>
      </c>
      <c r="N54" s="20">
        <v>0.3</v>
      </c>
      <c r="O54" s="20">
        <v>0.3</v>
      </c>
      <c r="P54" s="20">
        <v>0.3</v>
      </c>
      <c r="Q54" s="20">
        <v>0.3</v>
      </c>
      <c r="R54" s="20">
        <v>0.3</v>
      </c>
      <c r="S54" s="20">
        <v>0.3</v>
      </c>
      <c r="T54" s="20">
        <v>0.3</v>
      </c>
      <c r="U54" s="20">
        <v>0.3</v>
      </c>
      <c r="V54" s="20">
        <v>0.6</v>
      </c>
      <c r="W54" s="20">
        <v>0.8</v>
      </c>
      <c r="X54" s="20">
        <v>0.9</v>
      </c>
      <c r="Y54" s="20">
        <v>0.8</v>
      </c>
      <c r="Z54" s="20">
        <v>0.6</v>
      </c>
      <c r="AA54" s="20">
        <v>0.3</v>
      </c>
      <c r="AC54" s="21">
        <f t="shared" si="13"/>
        <v>0.9</v>
      </c>
      <c r="AD54" s="22">
        <f t="shared" si="14"/>
        <v>0.1</v>
      </c>
      <c r="AE54" s="22">
        <f t="shared" si="15"/>
        <v>9</v>
      </c>
      <c r="AF54" s="22"/>
      <c r="AG54" s="40"/>
      <c r="AH54" s="41"/>
      <c r="AJ54" s="42"/>
      <c r="AK54" s="42"/>
    </row>
    <row r="55" spans="1:37" hidden="1" x14ac:dyDescent="0.25">
      <c r="C55" s="3" t="s">
        <v>42</v>
      </c>
      <c r="D55" s="20">
        <v>0.1</v>
      </c>
      <c r="E55" s="20">
        <v>0.1</v>
      </c>
      <c r="F55" s="20">
        <v>0.1</v>
      </c>
      <c r="G55" s="20">
        <v>0.1</v>
      </c>
      <c r="H55" s="20">
        <v>0.1</v>
      </c>
      <c r="I55" s="20">
        <v>0.3</v>
      </c>
      <c r="J55" s="20">
        <v>0.45</v>
      </c>
      <c r="K55" s="20">
        <v>0.45</v>
      </c>
      <c r="L55" s="20">
        <v>0.45</v>
      </c>
      <c r="M55" s="20">
        <v>0.45</v>
      </c>
      <c r="N55" s="20">
        <v>0.3</v>
      </c>
      <c r="O55" s="20">
        <v>0.3</v>
      </c>
      <c r="P55" s="20">
        <v>0.3</v>
      </c>
      <c r="Q55" s="20">
        <v>0.3</v>
      </c>
      <c r="R55" s="20">
        <v>0.3</v>
      </c>
      <c r="S55" s="20">
        <v>0.3</v>
      </c>
      <c r="T55" s="20">
        <v>0.3</v>
      </c>
      <c r="U55" s="20">
        <v>0.3</v>
      </c>
      <c r="V55" s="20">
        <v>0.6</v>
      </c>
      <c r="W55" s="20">
        <v>0.8</v>
      </c>
      <c r="X55" s="20">
        <v>0.9</v>
      </c>
      <c r="Y55" s="20">
        <v>0.8</v>
      </c>
      <c r="Z55" s="20">
        <v>0.6</v>
      </c>
      <c r="AA55" s="20">
        <v>0.3</v>
      </c>
      <c r="AC55" s="43">
        <f t="shared" si="13"/>
        <v>0.9</v>
      </c>
      <c r="AD55" s="44">
        <f t="shared" si="14"/>
        <v>0.1</v>
      </c>
      <c r="AE55" s="44">
        <f t="shared" si="15"/>
        <v>9</v>
      </c>
      <c r="AF55" s="44"/>
      <c r="AG55" s="40"/>
      <c r="AH55" s="41"/>
      <c r="AJ55" s="42"/>
      <c r="AK55" s="42"/>
    </row>
    <row r="56" spans="1:37" hidden="1" x14ac:dyDescent="0.25">
      <c r="A56" s="12" t="s">
        <v>67</v>
      </c>
      <c r="B56" s="12" t="s">
        <v>36</v>
      </c>
      <c r="C56" s="13" t="s">
        <v>37</v>
      </c>
      <c r="D56" s="14">
        <v>0.1</v>
      </c>
      <c r="E56" s="14">
        <v>0.1</v>
      </c>
      <c r="F56" s="14">
        <v>0.1</v>
      </c>
      <c r="G56" s="14">
        <v>0.1</v>
      </c>
      <c r="H56" s="14">
        <v>0.1</v>
      </c>
      <c r="I56" s="14">
        <v>0.3</v>
      </c>
      <c r="J56" s="14">
        <v>0.45</v>
      </c>
      <c r="K56" s="14">
        <v>0.45</v>
      </c>
      <c r="L56" s="14">
        <v>0.45</v>
      </c>
      <c r="M56" s="14">
        <v>0.45</v>
      </c>
      <c r="N56" s="14">
        <v>0.3</v>
      </c>
      <c r="O56" s="14">
        <v>0.3</v>
      </c>
      <c r="P56" s="14">
        <v>0.3</v>
      </c>
      <c r="Q56" s="14">
        <v>0.3</v>
      </c>
      <c r="R56" s="14">
        <v>0.3</v>
      </c>
      <c r="S56" s="14">
        <v>0.3</v>
      </c>
      <c r="T56" s="14">
        <v>0.3</v>
      </c>
      <c r="U56" s="14">
        <v>0.3</v>
      </c>
      <c r="V56" s="14">
        <v>0.6</v>
      </c>
      <c r="W56" s="14">
        <v>0.8</v>
      </c>
      <c r="X56" s="14">
        <v>0.9</v>
      </c>
      <c r="Y56" s="14">
        <v>0.8</v>
      </c>
      <c r="Z56" s="14">
        <v>0.6</v>
      </c>
      <c r="AA56" s="14">
        <v>0.3</v>
      </c>
      <c r="AC56" s="21">
        <f t="shared" si="13"/>
        <v>0.9</v>
      </c>
      <c r="AD56" s="22">
        <f t="shared" si="14"/>
        <v>0.1</v>
      </c>
      <c r="AE56" s="22">
        <f t="shared" si="15"/>
        <v>9</v>
      </c>
      <c r="AF56" s="23">
        <f>SUMPRODUCT(AE56:AE58,[1]Notes!$C$49:$C$51)</f>
        <v>3285</v>
      </c>
      <c r="AG56" s="40"/>
      <c r="AH56" s="41"/>
      <c r="AJ56" s="42"/>
      <c r="AK56" s="42"/>
    </row>
    <row r="57" spans="1:37" hidden="1" x14ac:dyDescent="0.25">
      <c r="A57" s="12"/>
      <c r="B57" s="12"/>
      <c r="C57" s="13" t="s">
        <v>40</v>
      </c>
      <c r="D57" s="14">
        <v>0.1</v>
      </c>
      <c r="E57" s="14">
        <v>0.1</v>
      </c>
      <c r="F57" s="14">
        <v>0.1</v>
      </c>
      <c r="G57" s="14">
        <v>0.1</v>
      </c>
      <c r="H57" s="14">
        <v>0.1</v>
      </c>
      <c r="I57" s="14">
        <v>0.3</v>
      </c>
      <c r="J57" s="14">
        <v>0.45</v>
      </c>
      <c r="K57" s="14">
        <v>0.45</v>
      </c>
      <c r="L57" s="14">
        <v>0.45</v>
      </c>
      <c r="M57" s="14">
        <v>0.45</v>
      </c>
      <c r="N57" s="14">
        <v>0.3</v>
      </c>
      <c r="O57" s="14">
        <v>0.3</v>
      </c>
      <c r="P57" s="14">
        <v>0.3</v>
      </c>
      <c r="Q57" s="14">
        <v>0.3</v>
      </c>
      <c r="R57" s="14">
        <v>0.3</v>
      </c>
      <c r="S57" s="14">
        <v>0.3</v>
      </c>
      <c r="T57" s="14">
        <v>0.3</v>
      </c>
      <c r="U57" s="14">
        <v>0.3</v>
      </c>
      <c r="V57" s="14">
        <v>0.6</v>
      </c>
      <c r="W57" s="14">
        <v>0.8</v>
      </c>
      <c r="X57" s="14">
        <v>0.9</v>
      </c>
      <c r="Y57" s="14">
        <v>0.8</v>
      </c>
      <c r="Z57" s="14">
        <v>0.6</v>
      </c>
      <c r="AA57" s="14">
        <v>0.3</v>
      </c>
      <c r="AC57" s="21">
        <f t="shared" si="13"/>
        <v>0.9</v>
      </c>
      <c r="AD57" s="22">
        <f t="shared" si="14"/>
        <v>0.1</v>
      </c>
      <c r="AE57" s="22">
        <f t="shared" si="15"/>
        <v>9</v>
      </c>
      <c r="AF57" s="22"/>
      <c r="AG57" s="40"/>
      <c r="AH57" s="41"/>
      <c r="AJ57" s="42"/>
      <c r="AK57" s="42"/>
    </row>
    <row r="58" spans="1:37" hidden="1" x14ac:dyDescent="0.25">
      <c r="A58" s="12"/>
      <c r="B58" s="12"/>
      <c r="C58" s="13" t="s">
        <v>42</v>
      </c>
      <c r="D58" s="14">
        <v>0.1</v>
      </c>
      <c r="E58" s="14">
        <v>0.1</v>
      </c>
      <c r="F58" s="14">
        <v>0.1</v>
      </c>
      <c r="G58" s="14">
        <v>0.1</v>
      </c>
      <c r="H58" s="14">
        <v>0.1</v>
      </c>
      <c r="I58" s="14">
        <v>0.3</v>
      </c>
      <c r="J58" s="14">
        <v>0.45</v>
      </c>
      <c r="K58" s="14">
        <v>0.45</v>
      </c>
      <c r="L58" s="14">
        <v>0.45</v>
      </c>
      <c r="M58" s="14">
        <v>0.45</v>
      </c>
      <c r="N58" s="14">
        <v>0.3</v>
      </c>
      <c r="O58" s="14">
        <v>0.3</v>
      </c>
      <c r="P58" s="14">
        <v>0.3</v>
      </c>
      <c r="Q58" s="14">
        <v>0.3</v>
      </c>
      <c r="R58" s="14">
        <v>0.3</v>
      </c>
      <c r="S58" s="14">
        <v>0.3</v>
      </c>
      <c r="T58" s="14">
        <v>0.3</v>
      </c>
      <c r="U58" s="14">
        <v>0.3</v>
      </c>
      <c r="V58" s="14">
        <v>0.6</v>
      </c>
      <c r="W58" s="14">
        <v>0.8</v>
      </c>
      <c r="X58" s="14">
        <v>0.9</v>
      </c>
      <c r="Y58" s="14">
        <v>0.8</v>
      </c>
      <c r="Z58" s="14">
        <v>0.6</v>
      </c>
      <c r="AA58" s="14">
        <v>0.3</v>
      </c>
      <c r="AC58" s="43">
        <f t="shared" si="13"/>
        <v>0.9</v>
      </c>
      <c r="AD58" s="44">
        <f t="shared" si="14"/>
        <v>0.1</v>
      </c>
      <c r="AE58" s="44">
        <f t="shared" si="15"/>
        <v>9</v>
      </c>
      <c r="AF58" s="44"/>
      <c r="AG58" s="40"/>
      <c r="AH58" s="41"/>
      <c r="AJ58" s="42"/>
      <c r="AK58" s="42"/>
    </row>
    <row r="59" spans="1:37" hidden="1" x14ac:dyDescent="0.25">
      <c r="A59" s="2" t="s">
        <v>46</v>
      </c>
      <c r="B59" s="2" t="s">
        <v>36</v>
      </c>
      <c r="C59" s="3" t="s">
        <v>37</v>
      </c>
      <c r="D59" s="20">
        <v>0.25</v>
      </c>
      <c r="E59" s="20">
        <v>0.25</v>
      </c>
      <c r="F59" s="20">
        <v>0.25</v>
      </c>
      <c r="G59" s="20">
        <v>0.25</v>
      </c>
      <c r="H59" s="20">
        <v>0.25</v>
      </c>
      <c r="I59" s="20">
        <v>0.25</v>
      </c>
      <c r="J59" s="20">
        <v>0.25</v>
      </c>
      <c r="K59" s="20">
        <v>0.25</v>
      </c>
      <c r="L59" s="20">
        <v>0.25</v>
      </c>
      <c r="M59" s="20">
        <v>0.25</v>
      </c>
      <c r="N59" s="20">
        <v>0.25</v>
      </c>
      <c r="O59" s="20">
        <v>0.25</v>
      </c>
      <c r="P59" s="20">
        <v>0.25</v>
      </c>
      <c r="Q59" s="20">
        <v>0.25</v>
      </c>
      <c r="R59" s="20">
        <v>0.25</v>
      </c>
      <c r="S59" s="20">
        <v>0.25</v>
      </c>
      <c r="T59" s="20">
        <v>0.25</v>
      </c>
      <c r="U59" s="20">
        <v>0.25</v>
      </c>
      <c r="V59" s="20">
        <v>0.25</v>
      </c>
      <c r="W59" s="20">
        <v>0.25</v>
      </c>
      <c r="X59" s="20">
        <v>0.25</v>
      </c>
      <c r="Y59" s="20">
        <v>0.25</v>
      </c>
      <c r="Z59" s="20">
        <v>0.25</v>
      </c>
      <c r="AA59" s="20">
        <v>0.25</v>
      </c>
      <c r="AC59" s="21">
        <f t="shared" si="13"/>
        <v>0.25</v>
      </c>
      <c r="AD59" s="22">
        <f t="shared" si="14"/>
        <v>0.25</v>
      </c>
      <c r="AE59" s="22">
        <f t="shared" si="15"/>
        <v>6</v>
      </c>
      <c r="AF59" s="23">
        <f>SUMPRODUCT(AE59:AE61,[1]Notes!$C$49:$C$51)</f>
        <v>2190</v>
      </c>
      <c r="AG59" s="40"/>
      <c r="AH59" s="41"/>
      <c r="AJ59" s="42"/>
      <c r="AK59" s="42"/>
    </row>
    <row r="60" spans="1:37" hidden="1" x14ac:dyDescent="0.25">
      <c r="C60" s="3" t="s">
        <v>40</v>
      </c>
      <c r="D60" s="20">
        <v>0.25</v>
      </c>
      <c r="E60" s="20">
        <v>0.25</v>
      </c>
      <c r="F60" s="20">
        <v>0.25</v>
      </c>
      <c r="G60" s="20">
        <v>0.25</v>
      </c>
      <c r="H60" s="20">
        <v>0.25</v>
      </c>
      <c r="I60" s="20">
        <v>0.25</v>
      </c>
      <c r="J60" s="20">
        <v>0.25</v>
      </c>
      <c r="K60" s="20">
        <v>0.25</v>
      </c>
      <c r="L60" s="20">
        <v>0.25</v>
      </c>
      <c r="M60" s="20">
        <v>0.25</v>
      </c>
      <c r="N60" s="20">
        <v>0.25</v>
      </c>
      <c r="O60" s="20">
        <v>0.25</v>
      </c>
      <c r="P60" s="20">
        <v>0.25</v>
      </c>
      <c r="Q60" s="20">
        <v>0.25</v>
      </c>
      <c r="R60" s="20">
        <v>0.25</v>
      </c>
      <c r="S60" s="20">
        <v>0.25</v>
      </c>
      <c r="T60" s="20">
        <v>0.25</v>
      </c>
      <c r="U60" s="20">
        <v>0.25</v>
      </c>
      <c r="V60" s="20">
        <v>0.25</v>
      </c>
      <c r="W60" s="20">
        <v>0.25</v>
      </c>
      <c r="X60" s="20">
        <v>0.25</v>
      </c>
      <c r="Y60" s="20">
        <v>0.25</v>
      </c>
      <c r="Z60" s="20">
        <v>0.25</v>
      </c>
      <c r="AA60" s="20">
        <v>0.25</v>
      </c>
      <c r="AC60" s="21">
        <f t="shared" si="13"/>
        <v>0.25</v>
      </c>
      <c r="AD60" s="22">
        <f t="shared" si="14"/>
        <v>0.25</v>
      </c>
      <c r="AE60" s="22">
        <f t="shared" si="15"/>
        <v>6</v>
      </c>
      <c r="AF60" s="22"/>
      <c r="AG60" s="40"/>
      <c r="AH60" s="41"/>
      <c r="AJ60" s="42"/>
      <c r="AK60" s="42"/>
    </row>
    <row r="61" spans="1:37" hidden="1" x14ac:dyDescent="0.25">
      <c r="C61" s="3" t="s">
        <v>42</v>
      </c>
      <c r="D61" s="20">
        <v>0.25</v>
      </c>
      <c r="E61" s="20">
        <v>0.25</v>
      </c>
      <c r="F61" s="20">
        <v>0.25</v>
      </c>
      <c r="G61" s="20">
        <v>0.25</v>
      </c>
      <c r="H61" s="20">
        <v>0.25</v>
      </c>
      <c r="I61" s="20">
        <v>0.25</v>
      </c>
      <c r="J61" s="20">
        <v>0.25</v>
      </c>
      <c r="K61" s="20">
        <v>0.25</v>
      </c>
      <c r="L61" s="20">
        <v>0.25</v>
      </c>
      <c r="M61" s="20">
        <v>0.25</v>
      </c>
      <c r="N61" s="20">
        <v>0.25</v>
      </c>
      <c r="O61" s="20">
        <v>0.25</v>
      </c>
      <c r="P61" s="20">
        <v>0.25</v>
      </c>
      <c r="Q61" s="20">
        <v>0.25</v>
      </c>
      <c r="R61" s="20">
        <v>0.25</v>
      </c>
      <c r="S61" s="20">
        <v>0.25</v>
      </c>
      <c r="T61" s="20">
        <v>0.25</v>
      </c>
      <c r="U61" s="20">
        <v>0.25</v>
      </c>
      <c r="V61" s="20">
        <v>0.25</v>
      </c>
      <c r="W61" s="20">
        <v>0.25</v>
      </c>
      <c r="X61" s="20">
        <v>0.25</v>
      </c>
      <c r="Y61" s="20">
        <v>0.25</v>
      </c>
      <c r="Z61" s="20">
        <v>0.25</v>
      </c>
      <c r="AA61" s="20">
        <v>0.25</v>
      </c>
      <c r="AC61" s="43">
        <f t="shared" si="13"/>
        <v>0.25</v>
      </c>
      <c r="AD61" s="44">
        <f t="shared" si="14"/>
        <v>0.25</v>
      </c>
      <c r="AE61" s="44">
        <f t="shared" si="15"/>
        <v>6</v>
      </c>
      <c r="AF61" s="44"/>
      <c r="AG61" s="40"/>
      <c r="AH61" s="41"/>
      <c r="AJ61" s="42"/>
      <c r="AK61" s="42"/>
    </row>
    <row r="62" spans="1:37" hidden="1" x14ac:dyDescent="0.25">
      <c r="A62" s="12" t="s">
        <v>47</v>
      </c>
      <c r="B62" s="12" t="s">
        <v>48</v>
      </c>
      <c r="C62" s="13" t="s">
        <v>37</v>
      </c>
      <c r="D62" s="14">
        <v>1</v>
      </c>
      <c r="E62" s="14">
        <v>1</v>
      </c>
      <c r="F62" s="14">
        <v>1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14">
        <v>1</v>
      </c>
      <c r="M62" s="14">
        <v>1</v>
      </c>
      <c r="N62" s="14">
        <v>1</v>
      </c>
      <c r="O62" s="14">
        <v>1</v>
      </c>
      <c r="P62" s="14">
        <v>1</v>
      </c>
      <c r="Q62" s="14">
        <v>1</v>
      </c>
      <c r="R62" s="14">
        <v>1</v>
      </c>
      <c r="S62" s="14">
        <v>1</v>
      </c>
      <c r="T62" s="14">
        <v>1</v>
      </c>
      <c r="U62" s="14">
        <v>1</v>
      </c>
      <c r="V62" s="14">
        <v>1</v>
      </c>
      <c r="W62" s="14">
        <v>1</v>
      </c>
      <c r="X62" s="14">
        <v>1</v>
      </c>
      <c r="Y62" s="14">
        <v>1</v>
      </c>
      <c r="Z62" s="14">
        <v>1</v>
      </c>
      <c r="AA62" s="14">
        <v>1</v>
      </c>
      <c r="AC62" s="32">
        <f t="shared" si="13"/>
        <v>1</v>
      </c>
      <c r="AD62" s="31">
        <f t="shared" si="14"/>
        <v>1</v>
      </c>
      <c r="AE62" s="22">
        <f t="shared" si="15"/>
        <v>24</v>
      </c>
      <c r="AF62" s="23">
        <f>SUMPRODUCT(AE62:AE64,[1]Notes!$C$49:$C$51)</f>
        <v>8760</v>
      </c>
      <c r="AG62" s="45"/>
      <c r="AH62" s="46"/>
      <c r="AJ62" s="42"/>
      <c r="AK62" s="42"/>
    </row>
    <row r="63" spans="1:37" hidden="1" x14ac:dyDescent="0.25">
      <c r="A63" s="12"/>
      <c r="B63" s="12"/>
      <c r="C63" s="13" t="s">
        <v>40</v>
      </c>
      <c r="D63" s="14">
        <v>1</v>
      </c>
      <c r="E63" s="14">
        <v>1</v>
      </c>
      <c r="F63" s="14">
        <v>1</v>
      </c>
      <c r="G63" s="14">
        <v>1</v>
      </c>
      <c r="H63" s="14">
        <v>1</v>
      </c>
      <c r="I63" s="14">
        <v>1</v>
      </c>
      <c r="J63" s="14">
        <v>1</v>
      </c>
      <c r="K63" s="14">
        <v>1</v>
      </c>
      <c r="L63" s="14">
        <v>1</v>
      </c>
      <c r="M63" s="14">
        <v>1</v>
      </c>
      <c r="N63" s="14">
        <v>1</v>
      </c>
      <c r="O63" s="14">
        <v>1</v>
      </c>
      <c r="P63" s="14">
        <v>1</v>
      </c>
      <c r="Q63" s="14">
        <v>1</v>
      </c>
      <c r="R63" s="14">
        <v>1</v>
      </c>
      <c r="S63" s="14">
        <v>1</v>
      </c>
      <c r="T63" s="14">
        <v>1</v>
      </c>
      <c r="U63" s="14">
        <v>1</v>
      </c>
      <c r="V63" s="14">
        <v>1</v>
      </c>
      <c r="W63" s="14">
        <v>1</v>
      </c>
      <c r="X63" s="14">
        <v>1</v>
      </c>
      <c r="Y63" s="14">
        <v>1</v>
      </c>
      <c r="Z63" s="14">
        <v>1</v>
      </c>
      <c r="AA63" s="14">
        <v>1</v>
      </c>
      <c r="AC63" s="32">
        <f t="shared" si="13"/>
        <v>1</v>
      </c>
      <c r="AD63" s="31">
        <f t="shared" si="14"/>
        <v>1</v>
      </c>
      <c r="AE63" s="22">
        <f t="shared" si="15"/>
        <v>24</v>
      </c>
      <c r="AF63" s="22"/>
      <c r="AG63" s="45"/>
      <c r="AH63" s="46"/>
      <c r="AJ63" s="42"/>
      <c r="AK63" s="42"/>
    </row>
    <row r="64" spans="1:37" hidden="1" x14ac:dyDescent="0.25">
      <c r="A64" s="12"/>
      <c r="B64" s="12"/>
      <c r="C64" s="13" t="s">
        <v>42</v>
      </c>
      <c r="D64" s="14">
        <v>1</v>
      </c>
      <c r="E64" s="14">
        <v>1</v>
      </c>
      <c r="F64" s="14">
        <v>1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14">
        <v>1</v>
      </c>
      <c r="M64" s="14">
        <v>1</v>
      </c>
      <c r="N64" s="14">
        <v>1</v>
      </c>
      <c r="O64" s="14">
        <v>1</v>
      </c>
      <c r="P64" s="14">
        <v>1</v>
      </c>
      <c r="Q64" s="14">
        <v>1</v>
      </c>
      <c r="R64" s="14">
        <v>1</v>
      </c>
      <c r="S64" s="14">
        <v>1</v>
      </c>
      <c r="T64" s="14">
        <v>1</v>
      </c>
      <c r="U64" s="14">
        <v>1</v>
      </c>
      <c r="V64" s="14">
        <v>1</v>
      </c>
      <c r="W64" s="14">
        <v>1</v>
      </c>
      <c r="X64" s="14">
        <v>1</v>
      </c>
      <c r="Y64" s="14">
        <v>1</v>
      </c>
      <c r="Z64" s="14">
        <v>1</v>
      </c>
      <c r="AA64" s="14">
        <v>1</v>
      </c>
      <c r="AC64" s="47">
        <f t="shared" si="13"/>
        <v>1</v>
      </c>
      <c r="AD64" s="48">
        <f t="shared" si="14"/>
        <v>1</v>
      </c>
      <c r="AE64" s="44">
        <f t="shared" si="15"/>
        <v>24</v>
      </c>
      <c r="AF64" s="44"/>
      <c r="AG64" s="45"/>
      <c r="AH64" s="46"/>
      <c r="AJ64" s="42"/>
      <c r="AK64" s="42"/>
    </row>
    <row r="65" spans="1:37" hidden="1" x14ac:dyDescent="0.25">
      <c r="A65" s="2" t="s">
        <v>68</v>
      </c>
      <c r="B65" s="2" t="s">
        <v>51</v>
      </c>
      <c r="C65" s="3" t="s">
        <v>37</v>
      </c>
      <c r="D65" s="23">
        <v>78</v>
      </c>
      <c r="E65" s="23">
        <v>78</v>
      </c>
      <c r="F65" s="23">
        <v>78</v>
      </c>
      <c r="G65" s="23">
        <v>78</v>
      </c>
      <c r="H65" s="23">
        <v>78</v>
      </c>
      <c r="I65" s="23">
        <v>78</v>
      </c>
      <c r="J65" s="23">
        <v>78</v>
      </c>
      <c r="K65" s="23">
        <v>78</v>
      </c>
      <c r="L65" s="23">
        <v>78</v>
      </c>
      <c r="M65" s="23">
        <v>78</v>
      </c>
      <c r="N65" s="23">
        <v>78</v>
      </c>
      <c r="O65" s="23">
        <v>78</v>
      </c>
      <c r="P65" s="23">
        <v>78</v>
      </c>
      <c r="Q65" s="23">
        <v>78</v>
      </c>
      <c r="R65" s="23">
        <v>78</v>
      </c>
      <c r="S65" s="23">
        <v>78</v>
      </c>
      <c r="T65" s="23">
        <v>78</v>
      </c>
      <c r="U65" s="23">
        <v>78</v>
      </c>
      <c r="V65" s="23">
        <v>78</v>
      </c>
      <c r="W65" s="23">
        <v>78</v>
      </c>
      <c r="X65" s="23">
        <v>78</v>
      </c>
      <c r="Y65" s="23">
        <v>78</v>
      </c>
      <c r="Z65" s="23">
        <v>78</v>
      </c>
      <c r="AA65" s="23">
        <v>78</v>
      </c>
      <c r="AC65" s="32">
        <f t="shared" si="13"/>
        <v>78</v>
      </c>
      <c r="AD65" s="31">
        <f t="shared" si="14"/>
        <v>78</v>
      </c>
      <c r="AE65" s="31">
        <f t="shared" ref="AE65:AE70" si="16">AVERAGE(D65:AA65)</f>
        <v>78</v>
      </c>
      <c r="AF65" s="22"/>
      <c r="AG65" s="45"/>
      <c r="AH65" s="46"/>
      <c r="AJ65" s="42"/>
      <c r="AK65" s="42"/>
    </row>
    <row r="66" spans="1:37" hidden="1" x14ac:dyDescent="0.25">
      <c r="C66" s="3" t="s">
        <v>40</v>
      </c>
      <c r="D66" s="23">
        <v>78</v>
      </c>
      <c r="E66" s="23">
        <v>78</v>
      </c>
      <c r="F66" s="23">
        <v>78</v>
      </c>
      <c r="G66" s="23">
        <v>78</v>
      </c>
      <c r="H66" s="23">
        <v>78</v>
      </c>
      <c r="I66" s="23">
        <v>78</v>
      </c>
      <c r="J66" s="23">
        <v>78</v>
      </c>
      <c r="K66" s="23">
        <v>78</v>
      </c>
      <c r="L66" s="23">
        <v>78</v>
      </c>
      <c r="M66" s="23">
        <v>78</v>
      </c>
      <c r="N66" s="23">
        <v>78</v>
      </c>
      <c r="O66" s="23">
        <v>78</v>
      </c>
      <c r="P66" s="23">
        <v>78</v>
      </c>
      <c r="Q66" s="23">
        <v>78</v>
      </c>
      <c r="R66" s="23">
        <v>78</v>
      </c>
      <c r="S66" s="23">
        <v>78</v>
      </c>
      <c r="T66" s="23">
        <v>78</v>
      </c>
      <c r="U66" s="23">
        <v>78</v>
      </c>
      <c r="V66" s="23">
        <v>78</v>
      </c>
      <c r="W66" s="23">
        <v>78</v>
      </c>
      <c r="X66" s="23">
        <v>78</v>
      </c>
      <c r="Y66" s="23">
        <v>78</v>
      </c>
      <c r="Z66" s="23">
        <v>78</v>
      </c>
      <c r="AA66" s="23">
        <v>78</v>
      </c>
      <c r="AC66" s="32">
        <f t="shared" si="13"/>
        <v>78</v>
      </c>
      <c r="AD66" s="31">
        <f t="shared" si="14"/>
        <v>78</v>
      </c>
      <c r="AE66" s="31">
        <f t="shared" si="16"/>
        <v>78</v>
      </c>
      <c r="AF66" s="22"/>
      <c r="AG66" s="45"/>
      <c r="AH66" s="46"/>
      <c r="AJ66" s="42"/>
      <c r="AK66" s="42"/>
    </row>
    <row r="67" spans="1:37" hidden="1" x14ac:dyDescent="0.25">
      <c r="C67" s="3" t="s">
        <v>42</v>
      </c>
      <c r="D67" s="23">
        <v>78</v>
      </c>
      <c r="E67" s="23">
        <v>78</v>
      </c>
      <c r="F67" s="23">
        <v>78</v>
      </c>
      <c r="G67" s="23">
        <v>78</v>
      </c>
      <c r="H67" s="23">
        <v>78</v>
      </c>
      <c r="I67" s="23">
        <v>78</v>
      </c>
      <c r="J67" s="23">
        <v>78</v>
      </c>
      <c r="K67" s="23">
        <v>78</v>
      </c>
      <c r="L67" s="23">
        <v>78</v>
      </c>
      <c r="M67" s="23">
        <v>78</v>
      </c>
      <c r="N67" s="23">
        <v>78</v>
      </c>
      <c r="O67" s="23">
        <v>78</v>
      </c>
      <c r="P67" s="23">
        <v>78</v>
      </c>
      <c r="Q67" s="23">
        <v>78</v>
      </c>
      <c r="R67" s="23">
        <v>78</v>
      </c>
      <c r="S67" s="23">
        <v>78</v>
      </c>
      <c r="T67" s="23">
        <v>78</v>
      </c>
      <c r="U67" s="23">
        <v>78</v>
      </c>
      <c r="V67" s="23">
        <v>78</v>
      </c>
      <c r="W67" s="23">
        <v>78</v>
      </c>
      <c r="X67" s="23">
        <v>78</v>
      </c>
      <c r="Y67" s="23">
        <v>78</v>
      </c>
      <c r="Z67" s="23">
        <v>78</v>
      </c>
      <c r="AA67" s="23">
        <v>78</v>
      </c>
      <c r="AC67" s="47">
        <f t="shared" si="13"/>
        <v>78</v>
      </c>
      <c r="AD67" s="48">
        <f t="shared" si="14"/>
        <v>78</v>
      </c>
      <c r="AE67" s="48">
        <f t="shared" si="16"/>
        <v>78</v>
      </c>
      <c r="AF67" s="44"/>
      <c r="AG67" s="45"/>
      <c r="AH67" s="46"/>
      <c r="AJ67" s="42"/>
      <c r="AK67" s="42"/>
    </row>
    <row r="68" spans="1:37" hidden="1" x14ac:dyDescent="0.25">
      <c r="A68" s="12" t="s">
        <v>69</v>
      </c>
      <c r="B68" s="12" t="s">
        <v>51</v>
      </c>
      <c r="C68" s="13" t="s">
        <v>37</v>
      </c>
      <c r="D68" s="17">
        <v>60</v>
      </c>
      <c r="E68" s="17">
        <v>60</v>
      </c>
      <c r="F68" s="17">
        <v>60</v>
      </c>
      <c r="G68" s="17">
        <v>60</v>
      </c>
      <c r="H68" s="17">
        <v>60</v>
      </c>
      <c r="I68" s="17">
        <v>60</v>
      </c>
      <c r="J68" s="17">
        <v>68</v>
      </c>
      <c r="K68" s="17">
        <v>68</v>
      </c>
      <c r="L68" s="17">
        <v>68</v>
      </c>
      <c r="M68" s="17">
        <v>68</v>
      </c>
      <c r="N68" s="17">
        <v>68</v>
      </c>
      <c r="O68" s="17">
        <v>68</v>
      </c>
      <c r="P68" s="17">
        <v>68</v>
      </c>
      <c r="Q68" s="17">
        <v>68</v>
      </c>
      <c r="R68" s="17">
        <v>68</v>
      </c>
      <c r="S68" s="17">
        <v>68</v>
      </c>
      <c r="T68" s="17">
        <v>68</v>
      </c>
      <c r="U68" s="17">
        <v>68</v>
      </c>
      <c r="V68" s="17">
        <v>68</v>
      </c>
      <c r="W68" s="17">
        <v>68</v>
      </c>
      <c r="X68" s="17">
        <v>68</v>
      </c>
      <c r="Y68" s="17">
        <v>68</v>
      </c>
      <c r="Z68" s="17">
        <v>60</v>
      </c>
      <c r="AA68" s="17">
        <v>60</v>
      </c>
      <c r="AC68" s="32">
        <f t="shared" si="13"/>
        <v>68</v>
      </c>
      <c r="AD68" s="31">
        <f t="shared" si="14"/>
        <v>60</v>
      </c>
      <c r="AE68" s="31">
        <f t="shared" si="16"/>
        <v>65.333333333333329</v>
      </c>
      <c r="AF68" s="22"/>
      <c r="AG68" s="49"/>
      <c r="AH68" s="46" t="s">
        <v>70</v>
      </c>
      <c r="AJ68" s="42"/>
      <c r="AK68" s="42"/>
    </row>
    <row r="69" spans="1:37" hidden="1" x14ac:dyDescent="0.25">
      <c r="A69" s="12"/>
      <c r="B69" s="12"/>
      <c r="C69" s="13" t="s">
        <v>40</v>
      </c>
      <c r="D69" s="17">
        <v>60</v>
      </c>
      <c r="E69" s="17">
        <v>60</v>
      </c>
      <c r="F69" s="17">
        <v>60</v>
      </c>
      <c r="G69" s="17">
        <v>60</v>
      </c>
      <c r="H69" s="17">
        <v>60</v>
      </c>
      <c r="I69" s="17">
        <v>60</v>
      </c>
      <c r="J69" s="17">
        <v>68</v>
      </c>
      <c r="K69" s="17">
        <v>68</v>
      </c>
      <c r="L69" s="17">
        <v>68</v>
      </c>
      <c r="M69" s="17">
        <v>68</v>
      </c>
      <c r="N69" s="17">
        <v>68</v>
      </c>
      <c r="O69" s="17">
        <v>68</v>
      </c>
      <c r="P69" s="17">
        <v>68</v>
      </c>
      <c r="Q69" s="17">
        <v>68</v>
      </c>
      <c r="R69" s="17">
        <v>68</v>
      </c>
      <c r="S69" s="17">
        <v>68</v>
      </c>
      <c r="T69" s="17">
        <v>68</v>
      </c>
      <c r="U69" s="17">
        <v>68</v>
      </c>
      <c r="V69" s="17">
        <v>68</v>
      </c>
      <c r="W69" s="17">
        <v>68</v>
      </c>
      <c r="X69" s="17">
        <v>68</v>
      </c>
      <c r="Y69" s="17">
        <v>68</v>
      </c>
      <c r="Z69" s="17">
        <v>60</v>
      </c>
      <c r="AA69" s="17">
        <v>60</v>
      </c>
      <c r="AC69" s="32">
        <f t="shared" si="13"/>
        <v>68</v>
      </c>
      <c r="AD69" s="31">
        <f t="shared" si="14"/>
        <v>60</v>
      </c>
      <c r="AE69" s="31">
        <f t="shared" si="16"/>
        <v>65.333333333333329</v>
      </c>
      <c r="AF69" s="22"/>
      <c r="AG69" s="45"/>
      <c r="AH69" s="46" t="s">
        <v>71</v>
      </c>
      <c r="AJ69" s="42"/>
      <c r="AK69" s="42"/>
    </row>
    <row r="70" spans="1:37" hidden="1" x14ac:dyDescent="0.25">
      <c r="A70" s="12"/>
      <c r="B70" s="12"/>
      <c r="C70" s="13" t="s">
        <v>42</v>
      </c>
      <c r="D70" s="17">
        <v>60</v>
      </c>
      <c r="E70" s="17">
        <v>60</v>
      </c>
      <c r="F70" s="17">
        <v>60</v>
      </c>
      <c r="G70" s="17">
        <v>60</v>
      </c>
      <c r="H70" s="17">
        <v>60</v>
      </c>
      <c r="I70" s="17">
        <v>60</v>
      </c>
      <c r="J70" s="17">
        <v>68</v>
      </c>
      <c r="K70" s="17">
        <v>68</v>
      </c>
      <c r="L70" s="17">
        <v>68</v>
      </c>
      <c r="M70" s="17">
        <v>68</v>
      </c>
      <c r="N70" s="17">
        <v>68</v>
      </c>
      <c r="O70" s="17">
        <v>68</v>
      </c>
      <c r="P70" s="17">
        <v>68</v>
      </c>
      <c r="Q70" s="17">
        <v>68</v>
      </c>
      <c r="R70" s="17">
        <v>68</v>
      </c>
      <c r="S70" s="17">
        <v>68</v>
      </c>
      <c r="T70" s="17">
        <v>68</v>
      </c>
      <c r="U70" s="17">
        <v>68</v>
      </c>
      <c r="V70" s="17">
        <v>68</v>
      </c>
      <c r="W70" s="17">
        <v>68</v>
      </c>
      <c r="X70" s="17">
        <v>68</v>
      </c>
      <c r="Y70" s="17">
        <v>68</v>
      </c>
      <c r="Z70" s="17">
        <v>60</v>
      </c>
      <c r="AA70" s="17">
        <v>60</v>
      </c>
      <c r="AC70" s="47">
        <f t="shared" si="13"/>
        <v>68</v>
      </c>
      <c r="AD70" s="48">
        <f t="shared" si="14"/>
        <v>60</v>
      </c>
      <c r="AE70" s="48">
        <f t="shared" si="16"/>
        <v>65.333333333333329</v>
      </c>
      <c r="AF70" s="44"/>
      <c r="AG70" s="45"/>
      <c r="AH70" s="46" t="s">
        <v>72</v>
      </c>
      <c r="AJ70" s="42"/>
      <c r="AK70" s="42"/>
    </row>
    <row r="71" spans="1:37" hidden="1" x14ac:dyDescent="0.25">
      <c r="A71" s="2" t="s">
        <v>52</v>
      </c>
      <c r="B71" s="2" t="s">
        <v>36</v>
      </c>
      <c r="C71" s="3" t="s">
        <v>37</v>
      </c>
      <c r="D71" s="20">
        <v>0</v>
      </c>
      <c r="E71" s="20">
        <v>0</v>
      </c>
      <c r="F71" s="20">
        <v>0</v>
      </c>
      <c r="G71" s="20">
        <v>0.05</v>
      </c>
      <c r="H71" s="20">
        <v>0.05</v>
      </c>
      <c r="I71" s="20">
        <v>0.05</v>
      </c>
      <c r="J71" s="20">
        <v>0.8</v>
      </c>
      <c r="K71" s="20">
        <v>0.7</v>
      </c>
      <c r="L71" s="20">
        <v>0.5</v>
      </c>
      <c r="M71" s="20">
        <v>0.4</v>
      </c>
      <c r="N71" s="20">
        <v>0.25</v>
      </c>
      <c r="O71" s="20">
        <v>0.25</v>
      </c>
      <c r="P71" s="20">
        <v>0.25</v>
      </c>
      <c r="Q71" s="20">
        <v>0.25</v>
      </c>
      <c r="R71" s="20">
        <v>0.5</v>
      </c>
      <c r="S71" s="20">
        <v>0.6</v>
      </c>
      <c r="T71" s="20">
        <v>0.7</v>
      </c>
      <c r="U71" s="20">
        <v>0.7</v>
      </c>
      <c r="V71" s="20">
        <v>0.4</v>
      </c>
      <c r="W71" s="20">
        <v>0.25</v>
      </c>
      <c r="X71" s="20">
        <v>0.2</v>
      </c>
      <c r="Y71" s="20">
        <v>0.2</v>
      </c>
      <c r="Z71" s="20">
        <v>0.05</v>
      </c>
      <c r="AA71" s="20">
        <v>0.05</v>
      </c>
      <c r="AC71" s="21">
        <f t="shared" si="13"/>
        <v>0.8</v>
      </c>
      <c r="AD71" s="22">
        <f t="shared" si="14"/>
        <v>0</v>
      </c>
      <c r="AE71" s="22">
        <f>SUM(D71:AA71)</f>
        <v>7.2</v>
      </c>
      <c r="AF71" s="23">
        <f>SUMPRODUCT(AE71:AE73,[1]Notes!$C$49:$C$51)</f>
        <v>2628</v>
      </c>
      <c r="AG71" s="40"/>
      <c r="AH71" s="41"/>
      <c r="AJ71" s="42"/>
      <c r="AK71" s="42"/>
    </row>
    <row r="72" spans="1:37" hidden="1" x14ac:dyDescent="0.25">
      <c r="C72" s="3" t="s">
        <v>40</v>
      </c>
      <c r="D72" s="20">
        <v>0</v>
      </c>
      <c r="E72" s="20">
        <v>0</v>
      </c>
      <c r="F72" s="20">
        <v>0</v>
      </c>
      <c r="G72" s="20">
        <v>0.05</v>
      </c>
      <c r="H72" s="20">
        <v>0.05</v>
      </c>
      <c r="I72" s="20">
        <v>0.05</v>
      </c>
      <c r="J72" s="20">
        <v>0.8</v>
      </c>
      <c r="K72" s="20">
        <v>0.7</v>
      </c>
      <c r="L72" s="20">
        <v>0.5</v>
      </c>
      <c r="M72" s="20">
        <v>0.4</v>
      </c>
      <c r="N72" s="20">
        <v>0.25</v>
      </c>
      <c r="O72" s="20">
        <v>0.25</v>
      </c>
      <c r="P72" s="20">
        <v>0.25</v>
      </c>
      <c r="Q72" s="20">
        <v>0.25</v>
      </c>
      <c r="R72" s="20">
        <v>0.5</v>
      </c>
      <c r="S72" s="20">
        <v>0.6</v>
      </c>
      <c r="T72" s="20">
        <v>0.7</v>
      </c>
      <c r="U72" s="20">
        <v>0.7</v>
      </c>
      <c r="V72" s="20">
        <v>0.4</v>
      </c>
      <c r="W72" s="20">
        <v>0.25</v>
      </c>
      <c r="X72" s="20">
        <v>0.2</v>
      </c>
      <c r="Y72" s="20">
        <v>0.2</v>
      </c>
      <c r="Z72" s="20">
        <v>0.05</v>
      </c>
      <c r="AA72" s="20">
        <v>0.05</v>
      </c>
      <c r="AC72" s="21">
        <f t="shared" si="13"/>
        <v>0.8</v>
      </c>
      <c r="AD72" s="22">
        <f t="shared" si="14"/>
        <v>0</v>
      </c>
      <c r="AE72" s="22">
        <f>SUM(D72:AA72)</f>
        <v>7.2</v>
      </c>
      <c r="AF72" s="22"/>
      <c r="AG72" s="40"/>
      <c r="AH72" s="41"/>
      <c r="AJ72" s="42"/>
      <c r="AK72" s="42"/>
    </row>
    <row r="73" spans="1:37" hidden="1" x14ac:dyDescent="0.25">
      <c r="C73" s="3" t="s">
        <v>42</v>
      </c>
      <c r="D73" s="20">
        <v>0</v>
      </c>
      <c r="E73" s="20">
        <v>0</v>
      </c>
      <c r="F73" s="20">
        <v>0</v>
      </c>
      <c r="G73" s="20">
        <v>0.05</v>
      </c>
      <c r="H73" s="20">
        <v>0.05</v>
      </c>
      <c r="I73" s="20">
        <v>0.05</v>
      </c>
      <c r="J73" s="20">
        <v>0.8</v>
      </c>
      <c r="K73" s="20">
        <v>0.7</v>
      </c>
      <c r="L73" s="20">
        <v>0.5</v>
      </c>
      <c r="M73" s="20">
        <v>0.4</v>
      </c>
      <c r="N73" s="20">
        <v>0.25</v>
      </c>
      <c r="O73" s="20">
        <v>0.25</v>
      </c>
      <c r="P73" s="20">
        <v>0.25</v>
      </c>
      <c r="Q73" s="20">
        <v>0.25</v>
      </c>
      <c r="R73" s="20">
        <v>0.5</v>
      </c>
      <c r="S73" s="20">
        <v>0.6</v>
      </c>
      <c r="T73" s="20">
        <v>0.7</v>
      </c>
      <c r="U73" s="20">
        <v>0.7</v>
      </c>
      <c r="V73" s="20">
        <v>0.4</v>
      </c>
      <c r="W73" s="20">
        <v>0.25</v>
      </c>
      <c r="X73" s="20">
        <v>0.2</v>
      </c>
      <c r="Y73" s="20">
        <v>0.2</v>
      </c>
      <c r="Z73" s="20">
        <v>0.05</v>
      </c>
      <c r="AA73" s="20">
        <v>0.05</v>
      </c>
      <c r="AC73" s="43">
        <f t="shared" si="13"/>
        <v>0.8</v>
      </c>
      <c r="AD73" s="44">
        <f t="shared" si="14"/>
        <v>0</v>
      </c>
      <c r="AE73" s="44">
        <f>SUM(D73:AA73)</f>
        <v>7.2</v>
      </c>
      <c r="AF73" s="44"/>
      <c r="AG73" s="40"/>
      <c r="AH73" s="41"/>
      <c r="AJ73" s="42"/>
      <c r="AK73" s="42"/>
    </row>
    <row r="74" spans="1:37" hidden="1" x14ac:dyDescent="0.25">
      <c r="A74" s="12" t="s">
        <v>54</v>
      </c>
      <c r="B74" s="12" t="s">
        <v>51</v>
      </c>
      <c r="C74" s="13" t="s">
        <v>37</v>
      </c>
      <c r="D74" s="17">
        <v>130</v>
      </c>
      <c r="E74" s="17">
        <v>130</v>
      </c>
      <c r="F74" s="17">
        <v>130</v>
      </c>
      <c r="G74" s="17">
        <v>130</v>
      </c>
      <c r="H74" s="17">
        <v>130</v>
      </c>
      <c r="I74" s="17">
        <v>130</v>
      </c>
      <c r="J74" s="17">
        <v>130</v>
      </c>
      <c r="K74" s="17">
        <v>130</v>
      </c>
      <c r="L74" s="17">
        <v>130</v>
      </c>
      <c r="M74" s="17">
        <v>130</v>
      </c>
      <c r="N74" s="17">
        <v>130</v>
      </c>
      <c r="O74" s="17">
        <v>130</v>
      </c>
      <c r="P74" s="17">
        <v>130</v>
      </c>
      <c r="Q74" s="17">
        <v>130</v>
      </c>
      <c r="R74" s="17">
        <v>130</v>
      </c>
      <c r="S74" s="17">
        <v>130</v>
      </c>
      <c r="T74" s="17">
        <v>130</v>
      </c>
      <c r="U74" s="17">
        <v>130</v>
      </c>
      <c r="V74" s="17">
        <v>130</v>
      </c>
      <c r="W74" s="17">
        <v>130</v>
      </c>
      <c r="X74" s="17">
        <v>130</v>
      </c>
      <c r="Y74" s="17">
        <v>130</v>
      </c>
      <c r="Z74" s="17">
        <v>130</v>
      </c>
      <c r="AA74" s="17">
        <v>130</v>
      </c>
      <c r="AC74" s="32">
        <f t="shared" si="13"/>
        <v>130</v>
      </c>
      <c r="AD74" s="31">
        <f t="shared" si="14"/>
        <v>130</v>
      </c>
      <c r="AE74" s="31">
        <f>AVERAGE(D74:AA74)</f>
        <v>130</v>
      </c>
      <c r="AF74" s="22"/>
      <c r="AG74" s="45"/>
      <c r="AH74" s="46"/>
      <c r="AJ74" s="42"/>
      <c r="AK74" s="42"/>
    </row>
    <row r="75" spans="1:37" hidden="1" x14ac:dyDescent="0.25">
      <c r="A75" s="12"/>
      <c r="B75" s="12"/>
      <c r="C75" s="13" t="s">
        <v>40</v>
      </c>
      <c r="D75" s="17">
        <v>130</v>
      </c>
      <c r="E75" s="17">
        <v>130</v>
      </c>
      <c r="F75" s="17">
        <v>130</v>
      </c>
      <c r="G75" s="17">
        <v>130</v>
      </c>
      <c r="H75" s="17">
        <v>130</v>
      </c>
      <c r="I75" s="17">
        <v>130</v>
      </c>
      <c r="J75" s="17">
        <v>130</v>
      </c>
      <c r="K75" s="17">
        <v>130</v>
      </c>
      <c r="L75" s="17">
        <v>130</v>
      </c>
      <c r="M75" s="17">
        <v>130</v>
      </c>
      <c r="N75" s="17">
        <v>130</v>
      </c>
      <c r="O75" s="17">
        <v>130</v>
      </c>
      <c r="P75" s="17">
        <v>130</v>
      </c>
      <c r="Q75" s="17">
        <v>130</v>
      </c>
      <c r="R75" s="17">
        <v>130</v>
      </c>
      <c r="S75" s="17">
        <v>130</v>
      </c>
      <c r="T75" s="17">
        <v>130</v>
      </c>
      <c r="U75" s="17">
        <v>130</v>
      </c>
      <c r="V75" s="17">
        <v>130</v>
      </c>
      <c r="W75" s="17">
        <v>130</v>
      </c>
      <c r="X75" s="17">
        <v>130</v>
      </c>
      <c r="Y75" s="17">
        <v>130</v>
      </c>
      <c r="Z75" s="17">
        <v>130</v>
      </c>
      <c r="AA75" s="17">
        <v>130</v>
      </c>
      <c r="AC75" s="32">
        <f t="shared" si="13"/>
        <v>130</v>
      </c>
      <c r="AD75" s="31">
        <f t="shared" si="14"/>
        <v>130</v>
      </c>
      <c r="AE75" s="31">
        <f>AVERAGE(D75:AA75)</f>
        <v>130</v>
      </c>
      <c r="AF75" s="22"/>
      <c r="AG75" s="45"/>
      <c r="AH75" s="46"/>
      <c r="AJ75" s="42"/>
      <c r="AK75" s="42"/>
    </row>
    <row r="76" spans="1:37" hidden="1" x14ac:dyDescent="0.25">
      <c r="A76" s="12"/>
      <c r="B76" s="12"/>
      <c r="C76" s="13" t="s">
        <v>42</v>
      </c>
      <c r="D76" s="17">
        <v>130</v>
      </c>
      <c r="E76" s="17">
        <v>130</v>
      </c>
      <c r="F76" s="17">
        <v>130</v>
      </c>
      <c r="G76" s="17">
        <v>130</v>
      </c>
      <c r="H76" s="17">
        <v>130</v>
      </c>
      <c r="I76" s="17">
        <v>130</v>
      </c>
      <c r="J76" s="17">
        <v>130</v>
      </c>
      <c r="K76" s="17">
        <v>130</v>
      </c>
      <c r="L76" s="17">
        <v>130</v>
      </c>
      <c r="M76" s="17">
        <v>130</v>
      </c>
      <c r="N76" s="17">
        <v>130</v>
      </c>
      <c r="O76" s="17">
        <v>130</v>
      </c>
      <c r="P76" s="17">
        <v>130</v>
      </c>
      <c r="Q76" s="17">
        <v>130</v>
      </c>
      <c r="R76" s="17">
        <v>130</v>
      </c>
      <c r="S76" s="17">
        <v>130</v>
      </c>
      <c r="T76" s="17">
        <v>130</v>
      </c>
      <c r="U76" s="17">
        <v>130</v>
      </c>
      <c r="V76" s="17">
        <v>130</v>
      </c>
      <c r="W76" s="17">
        <v>130</v>
      </c>
      <c r="X76" s="17">
        <v>130</v>
      </c>
      <c r="Y76" s="17">
        <v>130</v>
      </c>
      <c r="Z76" s="17">
        <v>130</v>
      </c>
      <c r="AA76" s="17">
        <v>130</v>
      </c>
      <c r="AC76" s="47">
        <f t="shared" si="13"/>
        <v>130</v>
      </c>
      <c r="AD76" s="48">
        <f t="shared" si="14"/>
        <v>130</v>
      </c>
      <c r="AE76" s="48">
        <f>AVERAGE(D76:AA76)</f>
        <v>130</v>
      </c>
      <c r="AF76" s="44"/>
      <c r="AG76" s="45"/>
      <c r="AH76" s="46"/>
      <c r="AJ76" s="42"/>
      <c r="AK76" s="42"/>
    </row>
    <row r="77" spans="1:37" hidden="1" x14ac:dyDescent="0.25">
      <c r="A77" s="2" t="s">
        <v>55</v>
      </c>
      <c r="B77" s="2" t="s">
        <v>36</v>
      </c>
      <c r="C77" s="3" t="s">
        <v>37</v>
      </c>
      <c r="D77" s="20">
        <v>0.9</v>
      </c>
      <c r="E77" s="20">
        <v>0.9</v>
      </c>
      <c r="F77" s="20">
        <v>0.9</v>
      </c>
      <c r="G77" s="20">
        <v>0.9</v>
      </c>
      <c r="H77" s="20">
        <v>0.9</v>
      </c>
      <c r="I77" s="20">
        <v>0.9</v>
      </c>
      <c r="J77" s="20">
        <v>0.9</v>
      </c>
      <c r="K77" s="20">
        <v>0.9</v>
      </c>
      <c r="L77" s="20">
        <v>0.9</v>
      </c>
      <c r="M77" s="20">
        <v>0.9</v>
      </c>
      <c r="N77" s="20">
        <v>0.9</v>
      </c>
      <c r="O77" s="20">
        <v>0.9</v>
      </c>
      <c r="P77" s="20">
        <v>0.9</v>
      </c>
      <c r="Q77" s="20">
        <v>0.9</v>
      </c>
      <c r="R77" s="20">
        <v>0.9</v>
      </c>
      <c r="S77" s="20">
        <v>0.9</v>
      </c>
      <c r="T77" s="20">
        <v>0.9</v>
      </c>
      <c r="U77" s="20">
        <v>0.9</v>
      </c>
      <c r="V77" s="20">
        <v>0.9</v>
      </c>
      <c r="W77" s="20">
        <v>0.9</v>
      </c>
      <c r="X77" s="20">
        <v>0.9</v>
      </c>
      <c r="Y77" s="20">
        <v>0.9</v>
      </c>
      <c r="Z77" s="20">
        <v>0.9</v>
      </c>
      <c r="AA77" s="20">
        <v>0.9</v>
      </c>
      <c r="AC77" s="21">
        <f t="shared" si="13"/>
        <v>0.9</v>
      </c>
      <c r="AD77" s="22">
        <f t="shared" si="14"/>
        <v>0.9</v>
      </c>
      <c r="AE77" s="22">
        <f t="shared" ref="AE77:AE88" si="17">SUM(D77:AA77)</f>
        <v>21.599999999999994</v>
      </c>
      <c r="AF77" s="23">
        <f>SUMPRODUCT(AE77:AE79,[1]Notes!$C$49:$C$51)</f>
        <v>7883.9999999999982</v>
      </c>
      <c r="AG77" s="45"/>
      <c r="AH77" s="46"/>
      <c r="AJ77" s="42"/>
      <c r="AK77" s="42"/>
    </row>
    <row r="78" spans="1:37" hidden="1" x14ac:dyDescent="0.25">
      <c r="C78" s="3" t="s">
        <v>40</v>
      </c>
      <c r="D78" s="20">
        <v>0.9</v>
      </c>
      <c r="E78" s="20">
        <v>0.9</v>
      </c>
      <c r="F78" s="20">
        <v>0.9</v>
      </c>
      <c r="G78" s="20">
        <v>0.9</v>
      </c>
      <c r="H78" s="20">
        <v>0.9</v>
      </c>
      <c r="I78" s="20">
        <v>0.9</v>
      </c>
      <c r="J78" s="20">
        <v>0.9</v>
      </c>
      <c r="K78" s="20">
        <v>0.9</v>
      </c>
      <c r="L78" s="20">
        <v>0.9</v>
      </c>
      <c r="M78" s="20">
        <v>0.9</v>
      </c>
      <c r="N78" s="20">
        <v>0.9</v>
      </c>
      <c r="O78" s="20">
        <v>0.9</v>
      </c>
      <c r="P78" s="20">
        <v>0.9</v>
      </c>
      <c r="Q78" s="20">
        <v>0.9</v>
      </c>
      <c r="R78" s="20">
        <v>0.9</v>
      </c>
      <c r="S78" s="20">
        <v>0.9</v>
      </c>
      <c r="T78" s="20">
        <v>0.9</v>
      </c>
      <c r="U78" s="20">
        <v>0.9</v>
      </c>
      <c r="V78" s="20">
        <v>0.9</v>
      </c>
      <c r="W78" s="20">
        <v>0.9</v>
      </c>
      <c r="X78" s="20">
        <v>0.9</v>
      </c>
      <c r="Y78" s="20">
        <v>0.9</v>
      </c>
      <c r="Z78" s="20">
        <v>0.9</v>
      </c>
      <c r="AA78" s="20">
        <v>0.9</v>
      </c>
      <c r="AC78" s="21">
        <f t="shared" si="13"/>
        <v>0.9</v>
      </c>
      <c r="AD78" s="22">
        <f t="shared" si="14"/>
        <v>0.9</v>
      </c>
      <c r="AE78" s="22">
        <f t="shared" si="17"/>
        <v>21.599999999999994</v>
      </c>
      <c r="AF78" s="22"/>
      <c r="AG78" s="45"/>
      <c r="AH78" s="46"/>
      <c r="AJ78" s="42"/>
      <c r="AK78" s="42"/>
    </row>
    <row r="79" spans="1:37" hidden="1" x14ac:dyDescent="0.25">
      <c r="C79" s="3" t="s">
        <v>42</v>
      </c>
      <c r="D79" s="20">
        <v>0.9</v>
      </c>
      <c r="E79" s="20">
        <v>0.9</v>
      </c>
      <c r="F79" s="20">
        <v>0.9</v>
      </c>
      <c r="G79" s="20">
        <v>0.9</v>
      </c>
      <c r="H79" s="20">
        <v>0.9</v>
      </c>
      <c r="I79" s="20">
        <v>0.9</v>
      </c>
      <c r="J79" s="20">
        <v>0.9</v>
      </c>
      <c r="K79" s="20">
        <v>0.9</v>
      </c>
      <c r="L79" s="20">
        <v>0.9</v>
      </c>
      <c r="M79" s="20">
        <v>0.9</v>
      </c>
      <c r="N79" s="20">
        <v>0.9</v>
      </c>
      <c r="O79" s="20">
        <v>0.9</v>
      </c>
      <c r="P79" s="20">
        <v>0.9</v>
      </c>
      <c r="Q79" s="20">
        <v>0.9</v>
      </c>
      <c r="R79" s="20">
        <v>0.9</v>
      </c>
      <c r="S79" s="20">
        <v>0.9</v>
      </c>
      <c r="T79" s="20">
        <v>0.9</v>
      </c>
      <c r="U79" s="20">
        <v>0.9</v>
      </c>
      <c r="V79" s="20">
        <v>0.9</v>
      </c>
      <c r="W79" s="20">
        <v>0.9</v>
      </c>
      <c r="X79" s="20">
        <v>0.9</v>
      </c>
      <c r="Y79" s="20">
        <v>0.9</v>
      </c>
      <c r="Z79" s="20">
        <v>0.9</v>
      </c>
      <c r="AA79" s="20">
        <v>0.9</v>
      </c>
      <c r="AC79" s="43">
        <f t="shared" si="13"/>
        <v>0.9</v>
      </c>
      <c r="AD79" s="44">
        <f t="shared" si="14"/>
        <v>0.9</v>
      </c>
      <c r="AE79" s="44">
        <f t="shared" si="17"/>
        <v>21.599999999999994</v>
      </c>
      <c r="AF79" s="44"/>
      <c r="AG79" s="45"/>
      <c r="AH79" s="46"/>
      <c r="AJ79" s="42"/>
      <c r="AK79" s="42"/>
    </row>
    <row r="80" spans="1:37" hidden="1" x14ac:dyDescent="0.25">
      <c r="A80" s="12" t="s">
        <v>58</v>
      </c>
      <c r="B80" s="12" t="s">
        <v>36</v>
      </c>
      <c r="C80" s="13" t="s">
        <v>37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0.5</v>
      </c>
      <c r="K80" s="14">
        <v>0.5</v>
      </c>
      <c r="L80" s="14">
        <v>0</v>
      </c>
      <c r="M80" s="14">
        <v>0</v>
      </c>
      <c r="N80" s="14">
        <v>0</v>
      </c>
      <c r="O80" s="14">
        <v>0.2</v>
      </c>
      <c r="P80" s="14">
        <v>0.2</v>
      </c>
      <c r="Q80" s="14">
        <v>0</v>
      </c>
      <c r="R80" s="14">
        <v>0</v>
      </c>
      <c r="S80" s="14">
        <v>0</v>
      </c>
      <c r="T80" s="14">
        <v>0.5</v>
      </c>
      <c r="U80" s="14">
        <v>0.5</v>
      </c>
      <c r="V80" s="14">
        <v>0.5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C80" s="21">
        <f t="shared" si="13"/>
        <v>0.5</v>
      </c>
      <c r="AD80" s="22">
        <f t="shared" si="14"/>
        <v>0</v>
      </c>
      <c r="AE80" s="22">
        <f t="shared" si="17"/>
        <v>2.9</v>
      </c>
      <c r="AF80" s="23">
        <f>SUMPRODUCT(AE80:AE82,[1]Notes!$C$49:$C$51)</f>
        <v>1058.5</v>
      </c>
      <c r="AG80" s="50"/>
      <c r="AH80" s="46" t="s">
        <v>70</v>
      </c>
      <c r="AJ80" s="42"/>
      <c r="AK80" s="42"/>
    </row>
    <row r="81" spans="1:37" hidden="1" x14ac:dyDescent="0.25">
      <c r="A81" s="12"/>
      <c r="B81" s="12"/>
      <c r="C81" s="13" t="s">
        <v>40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0.5</v>
      </c>
      <c r="K81" s="14">
        <v>0.5</v>
      </c>
      <c r="L81" s="14">
        <v>0</v>
      </c>
      <c r="M81" s="14">
        <v>0</v>
      </c>
      <c r="N81" s="14">
        <v>0</v>
      </c>
      <c r="O81" s="14">
        <v>0.2</v>
      </c>
      <c r="P81" s="14">
        <v>0.2</v>
      </c>
      <c r="Q81" s="14">
        <v>0</v>
      </c>
      <c r="R81" s="14">
        <v>0</v>
      </c>
      <c r="S81" s="14">
        <v>0</v>
      </c>
      <c r="T81" s="14">
        <v>0.5</v>
      </c>
      <c r="U81" s="14">
        <v>0.5</v>
      </c>
      <c r="V81" s="14">
        <v>0.5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C81" s="21">
        <f t="shared" si="13"/>
        <v>0.5</v>
      </c>
      <c r="AD81" s="22">
        <f t="shared" si="14"/>
        <v>0</v>
      </c>
      <c r="AE81" s="22">
        <f t="shared" si="17"/>
        <v>2.9</v>
      </c>
      <c r="AF81" s="22"/>
      <c r="AG81" s="40"/>
      <c r="AH81" s="46" t="s">
        <v>71</v>
      </c>
      <c r="AJ81" s="42"/>
      <c r="AK81" s="42"/>
    </row>
    <row r="82" spans="1:37" hidden="1" x14ac:dyDescent="0.25">
      <c r="A82" s="12"/>
      <c r="B82" s="12"/>
      <c r="C82" s="13" t="s">
        <v>42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0.5</v>
      </c>
      <c r="K82" s="14">
        <v>0.5</v>
      </c>
      <c r="L82" s="14">
        <v>0</v>
      </c>
      <c r="M82" s="14">
        <v>0</v>
      </c>
      <c r="N82" s="14">
        <v>0</v>
      </c>
      <c r="O82" s="14">
        <v>0.2</v>
      </c>
      <c r="P82" s="14">
        <v>0.2</v>
      </c>
      <c r="Q82" s="14">
        <v>0</v>
      </c>
      <c r="R82" s="14">
        <v>0</v>
      </c>
      <c r="S82" s="14">
        <v>0</v>
      </c>
      <c r="T82" s="14">
        <v>0.5</v>
      </c>
      <c r="U82" s="14">
        <v>0.5</v>
      </c>
      <c r="V82" s="14">
        <v>0.5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C82" s="43">
        <f t="shared" si="13"/>
        <v>0.5</v>
      </c>
      <c r="AD82" s="44">
        <f t="shared" si="14"/>
        <v>0</v>
      </c>
      <c r="AE82" s="44">
        <f t="shared" si="17"/>
        <v>2.9</v>
      </c>
      <c r="AF82" s="44"/>
      <c r="AG82" s="40"/>
      <c r="AH82" s="46" t="s">
        <v>72</v>
      </c>
      <c r="AJ82" s="42"/>
      <c r="AK82" s="42"/>
    </row>
    <row r="83" spans="1:37" hidden="1" x14ac:dyDescent="0.25">
      <c r="A83" s="2" t="s">
        <v>59</v>
      </c>
      <c r="B83" s="2" t="s">
        <v>36</v>
      </c>
      <c r="C83" s="3" t="s">
        <v>37</v>
      </c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0.35</v>
      </c>
      <c r="L83" s="20">
        <v>0.69</v>
      </c>
      <c r="M83" s="20">
        <v>0.43</v>
      </c>
      <c r="N83" s="20">
        <v>0.37</v>
      </c>
      <c r="O83" s="20">
        <v>0.43</v>
      </c>
      <c r="P83" s="20">
        <v>0.57999999999999996</v>
      </c>
      <c r="Q83" s="20">
        <v>0.48</v>
      </c>
      <c r="R83" s="20">
        <v>0.37</v>
      </c>
      <c r="S83" s="20">
        <v>0.37</v>
      </c>
      <c r="T83" s="20">
        <v>0.46</v>
      </c>
      <c r="U83" s="20">
        <v>0.62</v>
      </c>
      <c r="V83" s="20">
        <v>0.2</v>
      </c>
      <c r="W83" s="20">
        <v>0.12</v>
      </c>
      <c r="X83" s="20">
        <v>0.04</v>
      </c>
      <c r="Y83" s="20">
        <v>0.04</v>
      </c>
      <c r="Z83" s="20">
        <v>0</v>
      </c>
      <c r="AA83" s="20">
        <v>0</v>
      </c>
      <c r="AC83" s="21">
        <f t="shared" si="13"/>
        <v>0.69</v>
      </c>
      <c r="AD83" s="22">
        <f t="shared" si="14"/>
        <v>0</v>
      </c>
      <c r="AE83" s="22">
        <f t="shared" si="17"/>
        <v>5.5500000000000007</v>
      </c>
      <c r="AF83" s="23">
        <f>SUMPRODUCT(AE83:AE85,[1]Notes!$C$49:$C$51)</f>
        <v>2025.75</v>
      </c>
      <c r="AG83" s="40"/>
      <c r="AH83" s="41"/>
      <c r="AJ83" s="42"/>
      <c r="AK83" s="42"/>
    </row>
    <row r="84" spans="1:37" hidden="1" x14ac:dyDescent="0.25">
      <c r="C84" s="3" t="s">
        <v>40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0.35</v>
      </c>
      <c r="L84" s="20">
        <v>0.69</v>
      </c>
      <c r="M84" s="20">
        <v>0.43</v>
      </c>
      <c r="N84" s="20">
        <v>0.37</v>
      </c>
      <c r="O84" s="20">
        <v>0.43</v>
      </c>
      <c r="P84" s="20">
        <v>0.57999999999999996</v>
      </c>
      <c r="Q84" s="20">
        <v>0.48</v>
      </c>
      <c r="R84" s="20">
        <v>0.37</v>
      </c>
      <c r="S84" s="20">
        <v>0.37</v>
      </c>
      <c r="T84" s="20">
        <v>0.46</v>
      </c>
      <c r="U84" s="20">
        <v>0.62</v>
      </c>
      <c r="V84" s="20">
        <v>0.2</v>
      </c>
      <c r="W84" s="20">
        <v>0.12</v>
      </c>
      <c r="X84" s="20">
        <v>0.04</v>
      </c>
      <c r="Y84" s="20">
        <v>0.04</v>
      </c>
      <c r="Z84" s="20">
        <v>0</v>
      </c>
      <c r="AA84" s="20">
        <v>0</v>
      </c>
      <c r="AC84" s="21">
        <f t="shared" si="13"/>
        <v>0.69</v>
      </c>
      <c r="AD84" s="22">
        <f t="shared" si="14"/>
        <v>0</v>
      </c>
      <c r="AE84" s="22">
        <f t="shared" si="17"/>
        <v>5.5500000000000007</v>
      </c>
      <c r="AF84" s="22"/>
      <c r="AG84" s="40"/>
      <c r="AH84" s="41"/>
      <c r="AJ84" s="42"/>
      <c r="AK84" s="42"/>
    </row>
    <row r="85" spans="1:37" hidden="1" x14ac:dyDescent="0.25">
      <c r="C85" s="3" t="s">
        <v>42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0.35</v>
      </c>
      <c r="L85" s="20">
        <v>0.69</v>
      </c>
      <c r="M85" s="20">
        <v>0.43</v>
      </c>
      <c r="N85" s="20">
        <v>0.37</v>
      </c>
      <c r="O85" s="20">
        <v>0.43</v>
      </c>
      <c r="P85" s="20">
        <v>0.57999999999999996</v>
      </c>
      <c r="Q85" s="20">
        <v>0.48</v>
      </c>
      <c r="R85" s="20">
        <v>0.37</v>
      </c>
      <c r="S85" s="20">
        <v>0.37</v>
      </c>
      <c r="T85" s="20">
        <v>0.46</v>
      </c>
      <c r="U85" s="20">
        <v>0.62</v>
      </c>
      <c r="V85" s="20">
        <v>0.2</v>
      </c>
      <c r="W85" s="20">
        <v>0.12</v>
      </c>
      <c r="X85" s="20">
        <v>0.04</v>
      </c>
      <c r="Y85" s="20">
        <v>0.04</v>
      </c>
      <c r="Z85" s="20">
        <v>0</v>
      </c>
      <c r="AA85" s="20">
        <v>0</v>
      </c>
      <c r="AC85" s="43">
        <f t="shared" si="13"/>
        <v>0.69</v>
      </c>
      <c r="AD85" s="44">
        <f t="shared" si="14"/>
        <v>0</v>
      </c>
      <c r="AE85" s="44">
        <f t="shared" si="17"/>
        <v>5.5500000000000007</v>
      </c>
      <c r="AF85" s="44"/>
      <c r="AG85" s="40"/>
      <c r="AH85" s="41"/>
      <c r="AJ85" s="42"/>
      <c r="AK85" s="42"/>
    </row>
    <row r="86" spans="1:37" hidden="1" x14ac:dyDescent="0.25">
      <c r="A86" s="12" t="s">
        <v>60</v>
      </c>
      <c r="B86" s="12" t="s">
        <v>36</v>
      </c>
      <c r="C86" s="13" t="s">
        <v>37</v>
      </c>
      <c r="D86" s="14">
        <v>1</v>
      </c>
      <c r="E86" s="14">
        <v>1</v>
      </c>
      <c r="F86" s="14">
        <v>1</v>
      </c>
      <c r="G86" s="14">
        <v>1</v>
      </c>
      <c r="H86" s="14">
        <v>1</v>
      </c>
      <c r="I86" s="14">
        <v>1</v>
      </c>
      <c r="J86" s="14">
        <v>1</v>
      </c>
      <c r="K86" s="14">
        <v>1</v>
      </c>
      <c r="L86" s="14">
        <v>1</v>
      </c>
      <c r="M86" s="14">
        <v>1</v>
      </c>
      <c r="N86" s="14">
        <v>1</v>
      </c>
      <c r="O86" s="14">
        <v>1</v>
      </c>
      <c r="P86" s="14">
        <v>1</v>
      </c>
      <c r="Q86" s="14">
        <v>1</v>
      </c>
      <c r="R86" s="14">
        <v>1</v>
      </c>
      <c r="S86" s="14">
        <v>1</v>
      </c>
      <c r="T86" s="14">
        <v>1</v>
      </c>
      <c r="U86" s="14">
        <v>1</v>
      </c>
      <c r="V86" s="14">
        <v>1</v>
      </c>
      <c r="W86" s="14">
        <v>1</v>
      </c>
      <c r="X86" s="14">
        <v>1</v>
      </c>
      <c r="Y86" s="14">
        <v>1</v>
      </c>
      <c r="Z86" s="14">
        <v>1</v>
      </c>
      <c r="AA86" s="14">
        <v>1</v>
      </c>
      <c r="AC86" s="21">
        <f t="shared" si="13"/>
        <v>1</v>
      </c>
      <c r="AD86" s="22">
        <f t="shared" si="14"/>
        <v>1</v>
      </c>
      <c r="AE86" s="22">
        <f t="shared" si="17"/>
        <v>24</v>
      </c>
      <c r="AF86" s="23">
        <f>SUMPRODUCT(AE86:AE88,[1]Notes!$C$49:$C$51)</f>
        <v>8760</v>
      </c>
      <c r="AG86" s="40"/>
      <c r="AH86" s="41"/>
      <c r="AJ86" s="42"/>
      <c r="AK86" s="42"/>
    </row>
    <row r="87" spans="1:37" hidden="1" x14ac:dyDescent="0.25">
      <c r="A87" s="12"/>
      <c r="B87" s="12"/>
      <c r="C87" s="13" t="s">
        <v>40</v>
      </c>
      <c r="D87" s="14">
        <v>1</v>
      </c>
      <c r="E87" s="14">
        <v>1</v>
      </c>
      <c r="F87" s="14">
        <v>1</v>
      </c>
      <c r="G87" s="14">
        <v>1</v>
      </c>
      <c r="H87" s="14">
        <v>1</v>
      </c>
      <c r="I87" s="14">
        <v>1</v>
      </c>
      <c r="J87" s="14">
        <v>1</v>
      </c>
      <c r="K87" s="14">
        <v>1</v>
      </c>
      <c r="L87" s="14">
        <v>1</v>
      </c>
      <c r="M87" s="14">
        <v>1</v>
      </c>
      <c r="N87" s="14">
        <v>1</v>
      </c>
      <c r="O87" s="14">
        <v>1</v>
      </c>
      <c r="P87" s="14">
        <v>1</v>
      </c>
      <c r="Q87" s="14">
        <v>1</v>
      </c>
      <c r="R87" s="14">
        <v>1</v>
      </c>
      <c r="S87" s="14">
        <v>1</v>
      </c>
      <c r="T87" s="14">
        <v>1</v>
      </c>
      <c r="U87" s="14">
        <v>1</v>
      </c>
      <c r="V87" s="14">
        <v>1</v>
      </c>
      <c r="W87" s="14">
        <v>1</v>
      </c>
      <c r="X87" s="14">
        <v>1</v>
      </c>
      <c r="Y87" s="14">
        <v>1</v>
      </c>
      <c r="Z87" s="14">
        <v>1</v>
      </c>
      <c r="AA87" s="14">
        <v>1</v>
      </c>
      <c r="AC87" s="21">
        <f t="shared" si="13"/>
        <v>1</v>
      </c>
      <c r="AD87" s="22">
        <f t="shared" si="14"/>
        <v>1</v>
      </c>
      <c r="AE87" s="22">
        <f t="shared" si="17"/>
        <v>24</v>
      </c>
      <c r="AF87" s="22"/>
      <c r="AG87" s="40"/>
      <c r="AH87" s="41"/>
      <c r="AJ87" s="42"/>
      <c r="AK87" s="42"/>
    </row>
    <row r="88" spans="1:37" hidden="1" x14ac:dyDescent="0.25">
      <c r="A88" s="12"/>
      <c r="B88" s="12"/>
      <c r="C88" s="13" t="s">
        <v>42</v>
      </c>
      <c r="D88" s="14">
        <v>1</v>
      </c>
      <c r="E88" s="14">
        <v>1</v>
      </c>
      <c r="F88" s="14">
        <v>1</v>
      </c>
      <c r="G88" s="14">
        <v>1</v>
      </c>
      <c r="H88" s="14">
        <v>1</v>
      </c>
      <c r="I88" s="14">
        <v>1</v>
      </c>
      <c r="J88" s="14">
        <v>1</v>
      </c>
      <c r="K88" s="14">
        <v>1</v>
      </c>
      <c r="L88" s="14">
        <v>1</v>
      </c>
      <c r="M88" s="14">
        <v>1</v>
      </c>
      <c r="N88" s="14">
        <v>1</v>
      </c>
      <c r="O88" s="14">
        <v>1</v>
      </c>
      <c r="P88" s="14">
        <v>1</v>
      </c>
      <c r="Q88" s="14">
        <v>1</v>
      </c>
      <c r="R88" s="14">
        <v>1</v>
      </c>
      <c r="S88" s="14">
        <v>1</v>
      </c>
      <c r="T88" s="14">
        <v>1</v>
      </c>
      <c r="U88" s="14">
        <v>1</v>
      </c>
      <c r="V88" s="14">
        <v>1</v>
      </c>
      <c r="W88" s="14">
        <v>1</v>
      </c>
      <c r="X88" s="14">
        <v>1</v>
      </c>
      <c r="Y88" s="14">
        <v>1</v>
      </c>
      <c r="Z88" s="14">
        <v>1</v>
      </c>
      <c r="AA88" s="14">
        <v>1</v>
      </c>
      <c r="AC88" s="43">
        <f t="shared" si="13"/>
        <v>1</v>
      </c>
      <c r="AD88" s="44">
        <f t="shared" si="14"/>
        <v>1</v>
      </c>
      <c r="AE88" s="44">
        <f t="shared" si="17"/>
        <v>24</v>
      </c>
      <c r="AF88" s="44"/>
      <c r="AG88" s="40"/>
      <c r="AH88" s="41"/>
      <c r="AJ88" s="42"/>
      <c r="AK88" s="42"/>
    </row>
    <row r="89" spans="1:37" hidden="1" x14ac:dyDescent="0.25">
      <c r="AC89" s="32"/>
      <c r="AD89" s="31"/>
      <c r="AE89" s="22"/>
      <c r="AF89" s="22"/>
    </row>
    <row r="90" spans="1:37" hidden="1" x14ac:dyDescent="0.25">
      <c r="A90" s="51" t="s">
        <v>73</v>
      </c>
      <c r="B90" s="11"/>
      <c r="C90" s="52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C90" s="47"/>
      <c r="AD90" s="48"/>
      <c r="AE90" s="44"/>
      <c r="AF90" s="44"/>
      <c r="AG90" s="2" t="s">
        <v>74</v>
      </c>
    </row>
    <row r="91" spans="1:37" hidden="1" x14ac:dyDescent="0.25">
      <c r="A91" s="2" t="s">
        <v>75</v>
      </c>
      <c r="B91" s="2" t="s">
        <v>36</v>
      </c>
      <c r="C91" s="3" t="s">
        <v>76</v>
      </c>
      <c r="D91" s="25">
        <v>1</v>
      </c>
      <c r="E91" s="25">
        <v>1</v>
      </c>
      <c r="F91" s="25">
        <v>1</v>
      </c>
      <c r="G91" s="25">
        <v>1</v>
      </c>
      <c r="H91" s="25">
        <v>1</v>
      </c>
      <c r="I91" s="25">
        <v>1</v>
      </c>
      <c r="J91" s="25">
        <v>1</v>
      </c>
      <c r="K91" s="25">
        <v>0.9</v>
      </c>
      <c r="L91" s="25">
        <v>0.4</v>
      </c>
      <c r="M91" s="25">
        <v>0.25</v>
      </c>
      <c r="N91" s="25">
        <v>0.25</v>
      </c>
      <c r="O91" s="25">
        <v>0.25</v>
      </c>
      <c r="P91" s="25">
        <v>0.25</v>
      </c>
      <c r="Q91" s="25">
        <v>0.25</v>
      </c>
      <c r="R91" s="25">
        <v>0.25</v>
      </c>
      <c r="S91" s="25">
        <v>0.25</v>
      </c>
      <c r="T91" s="25">
        <v>0.3</v>
      </c>
      <c r="U91" s="25">
        <v>0.5</v>
      </c>
      <c r="V91" s="25">
        <v>0.9</v>
      </c>
      <c r="W91" s="25">
        <v>0.9</v>
      </c>
      <c r="X91" s="25">
        <v>0.9</v>
      </c>
      <c r="Y91" s="25">
        <v>1</v>
      </c>
      <c r="Z91" s="25">
        <v>1</v>
      </c>
      <c r="AA91" s="25">
        <v>1</v>
      </c>
      <c r="AC91" s="21">
        <f t="shared" ref="AC91:AC108" si="18">MAX(D91:AA91)</f>
        <v>1</v>
      </c>
      <c r="AD91" s="22">
        <f t="shared" ref="AD91:AD108" si="19">MIN(D91:AA91)</f>
        <v>0.25</v>
      </c>
      <c r="AE91" s="22">
        <f t="shared" ref="AE91:AE102" si="20">SUM(D91:AA91)</f>
        <v>16.550000000000004</v>
      </c>
      <c r="AF91" s="23">
        <f>SUMPRODUCT(AE91:AE93,[1]Notes!$C$49:$C$51)</f>
        <v>6040.7500000000018</v>
      </c>
      <c r="AG91" s="2" t="s">
        <v>77</v>
      </c>
    </row>
    <row r="92" spans="1:37" hidden="1" x14ac:dyDescent="0.25">
      <c r="C92" s="3" t="s">
        <v>40</v>
      </c>
      <c r="D92" s="25">
        <v>1</v>
      </c>
      <c r="E92" s="25">
        <v>1</v>
      </c>
      <c r="F92" s="25">
        <v>1</v>
      </c>
      <c r="G92" s="25">
        <v>1</v>
      </c>
      <c r="H92" s="25">
        <v>1</v>
      </c>
      <c r="I92" s="25">
        <v>1</v>
      </c>
      <c r="J92" s="25">
        <v>1</v>
      </c>
      <c r="K92" s="25">
        <v>0.9</v>
      </c>
      <c r="L92" s="25">
        <v>0.4</v>
      </c>
      <c r="M92" s="25">
        <v>0.25</v>
      </c>
      <c r="N92" s="25">
        <v>0.25</v>
      </c>
      <c r="O92" s="25">
        <v>0.25</v>
      </c>
      <c r="P92" s="25">
        <v>0.25</v>
      </c>
      <c r="Q92" s="25">
        <v>0.25</v>
      </c>
      <c r="R92" s="25">
        <v>0.25</v>
      </c>
      <c r="S92" s="25">
        <v>0.25</v>
      </c>
      <c r="T92" s="25">
        <v>0.3</v>
      </c>
      <c r="U92" s="25">
        <v>0.5</v>
      </c>
      <c r="V92" s="25">
        <v>0.9</v>
      </c>
      <c r="W92" s="25">
        <v>0.9</v>
      </c>
      <c r="X92" s="25">
        <v>0.9</v>
      </c>
      <c r="Y92" s="25">
        <v>1</v>
      </c>
      <c r="Z92" s="25">
        <v>1</v>
      </c>
      <c r="AA92" s="25">
        <v>1</v>
      </c>
      <c r="AC92" s="21">
        <f t="shared" si="18"/>
        <v>1</v>
      </c>
      <c r="AD92" s="22">
        <f t="shared" si="19"/>
        <v>0.25</v>
      </c>
      <c r="AE92" s="22">
        <f t="shared" si="20"/>
        <v>16.550000000000004</v>
      </c>
      <c r="AF92" s="22"/>
      <c r="AG92" s="2" t="s">
        <v>78</v>
      </c>
    </row>
    <row r="93" spans="1:37" hidden="1" x14ac:dyDescent="0.25">
      <c r="A93" s="11"/>
      <c r="B93" s="11"/>
      <c r="C93" s="52" t="s">
        <v>42</v>
      </c>
      <c r="D93" s="53">
        <v>1</v>
      </c>
      <c r="E93" s="53">
        <v>1</v>
      </c>
      <c r="F93" s="53">
        <v>1</v>
      </c>
      <c r="G93" s="53">
        <v>1</v>
      </c>
      <c r="H93" s="53">
        <v>1</v>
      </c>
      <c r="I93" s="53">
        <v>1</v>
      </c>
      <c r="J93" s="53">
        <v>1</v>
      </c>
      <c r="K93" s="53">
        <v>0.9</v>
      </c>
      <c r="L93" s="53">
        <v>0.4</v>
      </c>
      <c r="M93" s="53">
        <v>0.25</v>
      </c>
      <c r="N93" s="53">
        <v>0.25</v>
      </c>
      <c r="O93" s="53">
        <v>0.25</v>
      </c>
      <c r="P93" s="53">
        <v>0.25</v>
      </c>
      <c r="Q93" s="53">
        <v>0.25</v>
      </c>
      <c r="R93" s="53">
        <v>0.25</v>
      </c>
      <c r="S93" s="53">
        <v>0.25</v>
      </c>
      <c r="T93" s="53">
        <v>0.3</v>
      </c>
      <c r="U93" s="53">
        <v>0.5</v>
      </c>
      <c r="V93" s="53">
        <v>0.9</v>
      </c>
      <c r="W93" s="53">
        <v>0.9</v>
      </c>
      <c r="X93" s="53">
        <v>0.9</v>
      </c>
      <c r="Y93" s="53">
        <v>1</v>
      </c>
      <c r="Z93" s="53">
        <v>1</v>
      </c>
      <c r="AA93" s="53">
        <v>1</v>
      </c>
      <c r="AC93" s="43">
        <f t="shared" si="18"/>
        <v>1</v>
      </c>
      <c r="AD93" s="44">
        <f t="shared" si="19"/>
        <v>0.25</v>
      </c>
      <c r="AE93" s="44">
        <f t="shared" si="20"/>
        <v>16.550000000000004</v>
      </c>
      <c r="AF93" s="44"/>
      <c r="AG93" s="2" t="s">
        <v>79</v>
      </c>
    </row>
    <row r="94" spans="1:37" hidden="1" x14ac:dyDescent="0.25">
      <c r="A94" s="2" t="s">
        <v>80</v>
      </c>
      <c r="B94" s="2" t="s">
        <v>36</v>
      </c>
      <c r="C94" s="3" t="s">
        <v>76</v>
      </c>
      <c r="D94" s="25">
        <v>0.1</v>
      </c>
      <c r="E94" s="25">
        <v>0.1</v>
      </c>
      <c r="F94" s="25">
        <v>0.1</v>
      </c>
      <c r="G94" s="25">
        <v>0.1</v>
      </c>
      <c r="H94" s="25">
        <v>0.2</v>
      </c>
      <c r="I94" s="25">
        <v>0.4</v>
      </c>
      <c r="J94" s="25">
        <v>0.4</v>
      </c>
      <c r="K94" s="25">
        <v>0.4</v>
      </c>
      <c r="L94" s="25">
        <v>0.2</v>
      </c>
      <c r="M94" s="25">
        <v>0.1</v>
      </c>
      <c r="N94" s="25">
        <v>0.1</v>
      </c>
      <c r="O94" s="25">
        <v>0.1</v>
      </c>
      <c r="P94" s="25">
        <v>0.1</v>
      </c>
      <c r="Q94" s="25">
        <v>0.1</v>
      </c>
      <c r="R94" s="25">
        <v>0.1</v>
      </c>
      <c r="S94" s="25">
        <v>0.2</v>
      </c>
      <c r="T94" s="25">
        <v>0.4</v>
      </c>
      <c r="U94" s="25">
        <v>0.6</v>
      </c>
      <c r="V94" s="25">
        <v>0.8</v>
      </c>
      <c r="W94" s="25">
        <v>1</v>
      </c>
      <c r="X94" s="25">
        <v>1</v>
      </c>
      <c r="Y94" s="25">
        <v>0.7</v>
      </c>
      <c r="Z94" s="25">
        <v>0.4</v>
      </c>
      <c r="AA94" s="25">
        <v>0.2</v>
      </c>
      <c r="AC94" s="21">
        <f t="shared" si="18"/>
        <v>1</v>
      </c>
      <c r="AD94" s="22">
        <f t="shared" si="19"/>
        <v>0.1</v>
      </c>
      <c r="AE94" s="22">
        <f t="shared" si="20"/>
        <v>7.9000000000000012</v>
      </c>
      <c r="AF94" s="23">
        <f>SUMPRODUCT(AE94:AE96,[1]Notes!$C$49:$C$51)</f>
        <v>2883.5000000000005</v>
      </c>
    </row>
    <row r="95" spans="1:37" hidden="1" x14ac:dyDescent="0.25">
      <c r="C95" s="3" t="s">
        <v>40</v>
      </c>
      <c r="D95" s="25">
        <v>0.1</v>
      </c>
      <c r="E95" s="25">
        <v>0.1</v>
      </c>
      <c r="F95" s="25">
        <v>0.1</v>
      </c>
      <c r="G95" s="25">
        <v>0.1</v>
      </c>
      <c r="H95" s="25">
        <v>0.2</v>
      </c>
      <c r="I95" s="25">
        <v>0.4</v>
      </c>
      <c r="J95" s="25">
        <v>0.4</v>
      </c>
      <c r="K95" s="25">
        <v>0.4</v>
      </c>
      <c r="L95" s="25">
        <v>0.2</v>
      </c>
      <c r="M95" s="25">
        <v>0.1</v>
      </c>
      <c r="N95" s="25">
        <v>0.1</v>
      </c>
      <c r="O95" s="25">
        <v>0.1</v>
      </c>
      <c r="P95" s="25">
        <v>0.1</v>
      </c>
      <c r="Q95" s="25">
        <v>0.1</v>
      </c>
      <c r="R95" s="25">
        <v>0.1</v>
      </c>
      <c r="S95" s="25">
        <v>0.2</v>
      </c>
      <c r="T95" s="25">
        <v>0.4</v>
      </c>
      <c r="U95" s="25">
        <v>0.6</v>
      </c>
      <c r="V95" s="25">
        <v>0.8</v>
      </c>
      <c r="W95" s="25">
        <v>1</v>
      </c>
      <c r="X95" s="25">
        <v>1</v>
      </c>
      <c r="Y95" s="25">
        <v>0.7</v>
      </c>
      <c r="Z95" s="25">
        <v>0.4</v>
      </c>
      <c r="AA95" s="25">
        <v>0.2</v>
      </c>
      <c r="AC95" s="21">
        <f t="shared" si="18"/>
        <v>1</v>
      </c>
      <c r="AD95" s="22">
        <f t="shared" si="19"/>
        <v>0.1</v>
      </c>
      <c r="AE95" s="22">
        <f t="shared" si="20"/>
        <v>7.9000000000000012</v>
      </c>
      <c r="AF95" s="22"/>
    </row>
    <row r="96" spans="1:37" hidden="1" x14ac:dyDescent="0.25">
      <c r="A96" s="11"/>
      <c r="B96" s="11"/>
      <c r="C96" s="52" t="s">
        <v>42</v>
      </c>
      <c r="D96" s="53">
        <v>0.1</v>
      </c>
      <c r="E96" s="53">
        <v>0.1</v>
      </c>
      <c r="F96" s="53">
        <v>0.1</v>
      </c>
      <c r="G96" s="53">
        <v>0.1</v>
      </c>
      <c r="H96" s="53">
        <v>0.2</v>
      </c>
      <c r="I96" s="53">
        <v>0.4</v>
      </c>
      <c r="J96" s="53">
        <v>0.4</v>
      </c>
      <c r="K96" s="53">
        <v>0.4</v>
      </c>
      <c r="L96" s="53">
        <v>0.2</v>
      </c>
      <c r="M96" s="53">
        <v>0.1</v>
      </c>
      <c r="N96" s="53">
        <v>0.1</v>
      </c>
      <c r="O96" s="53">
        <v>0.1</v>
      </c>
      <c r="P96" s="53">
        <v>0.1</v>
      </c>
      <c r="Q96" s="53">
        <v>0.1</v>
      </c>
      <c r="R96" s="53">
        <v>0.1</v>
      </c>
      <c r="S96" s="53">
        <v>0.2</v>
      </c>
      <c r="T96" s="53">
        <v>0.4</v>
      </c>
      <c r="U96" s="53">
        <v>0.6</v>
      </c>
      <c r="V96" s="53">
        <v>0.8</v>
      </c>
      <c r="W96" s="53">
        <v>1</v>
      </c>
      <c r="X96" s="53">
        <v>1</v>
      </c>
      <c r="Y96" s="53">
        <v>0.7</v>
      </c>
      <c r="Z96" s="53">
        <v>0.4</v>
      </c>
      <c r="AA96" s="53">
        <v>0.2</v>
      </c>
      <c r="AC96" s="43">
        <f t="shared" si="18"/>
        <v>1</v>
      </c>
      <c r="AD96" s="44">
        <f t="shared" si="19"/>
        <v>0.1</v>
      </c>
      <c r="AE96" s="44">
        <f t="shared" si="20"/>
        <v>7.9000000000000012</v>
      </c>
      <c r="AF96" s="44"/>
    </row>
    <row r="97" spans="1:33" hidden="1" x14ac:dyDescent="0.25">
      <c r="A97" s="2" t="s">
        <v>81</v>
      </c>
      <c r="B97" s="2" t="s">
        <v>36</v>
      </c>
      <c r="C97" s="3" t="s">
        <v>76</v>
      </c>
      <c r="D97" s="25">
        <v>0.5</v>
      </c>
      <c r="E97" s="25">
        <v>0.4</v>
      </c>
      <c r="F97" s="25">
        <v>0.4</v>
      </c>
      <c r="G97" s="25">
        <v>0.4</v>
      </c>
      <c r="H97" s="25">
        <v>0.4</v>
      </c>
      <c r="I97" s="25">
        <v>0.4</v>
      </c>
      <c r="J97" s="25">
        <v>0.5</v>
      </c>
      <c r="K97" s="25">
        <v>0.7</v>
      </c>
      <c r="L97" s="25">
        <v>0.7</v>
      </c>
      <c r="M97" s="25">
        <v>0.7</v>
      </c>
      <c r="N97" s="25">
        <v>0.7</v>
      </c>
      <c r="O97" s="25">
        <v>0.7</v>
      </c>
      <c r="P97" s="25">
        <v>0.7</v>
      </c>
      <c r="Q97" s="25">
        <v>0.7</v>
      </c>
      <c r="R97" s="25">
        <v>0.7</v>
      </c>
      <c r="S97" s="25">
        <v>0.7</v>
      </c>
      <c r="T97" s="25">
        <v>0.8</v>
      </c>
      <c r="U97" s="25">
        <v>1</v>
      </c>
      <c r="V97" s="25">
        <v>1</v>
      </c>
      <c r="W97" s="25">
        <v>0.9</v>
      </c>
      <c r="X97" s="25">
        <v>0.9</v>
      </c>
      <c r="Y97" s="25">
        <v>0.8</v>
      </c>
      <c r="Z97" s="25">
        <v>0.7</v>
      </c>
      <c r="AA97" s="25">
        <v>0.6</v>
      </c>
      <c r="AC97" s="21">
        <f t="shared" si="18"/>
        <v>1</v>
      </c>
      <c r="AD97" s="22">
        <f t="shared" si="19"/>
        <v>0.4</v>
      </c>
      <c r="AE97" s="22">
        <f t="shared" si="20"/>
        <v>16.000000000000004</v>
      </c>
      <c r="AF97" s="23">
        <f>SUMPRODUCT(AE97:AE99,[1]Notes!$C$49:$C$51)</f>
        <v>5840.0000000000009</v>
      </c>
    </row>
    <row r="98" spans="1:33" hidden="1" x14ac:dyDescent="0.25">
      <c r="C98" s="3" t="s">
        <v>40</v>
      </c>
      <c r="D98" s="25">
        <v>0.5</v>
      </c>
      <c r="E98" s="25">
        <v>0.4</v>
      </c>
      <c r="F98" s="25">
        <v>0.4</v>
      </c>
      <c r="G98" s="25">
        <v>0.4</v>
      </c>
      <c r="H98" s="25">
        <v>0.4</v>
      </c>
      <c r="I98" s="25">
        <v>0.4</v>
      </c>
      <c r="J98" s="25">
        <v>0.5</v>
      </c>
      <c r="K98" s="25">
        <v>0.7</v>
      </c>
      <c r="L98" s="25">
        <v>0.7</v>
      </c>
      <c r="M98" s="25">
        <v>0.7</v>
      </c>
      <c r="N98" s="25">
        <v>0.7</v>
      </c>
      <c r="O98" s="25">
        <v>0.7</v>
      </c>
      <c r="P98" s="25">
        <v>0.7</v>
      </c>
      <c r="Q98" s="25">
        <v>0.7</v>
      </c>
      <c r="R98" s="25">
        <v>0.7</v>
      </c>
      <c r="S98" s="25">
        <v>0.7</v>
      </c>
      <c r="T98" s="25">
        <v>0.8</v>
      </c>
      <c r="U98" s="25">
        <v>1</v>
      </c>
      <c r="V98" s="25">
        <v>1</v>
      </c>
      <c r="W98" s="25">
        <v>0.9</v>
      </c>
      <c r="X98" s="25">
        <v>0.9</v>
      </c>
      <c r="Y98" s="25">
        <v>0.8</v>
      </c>
      <c r="Z98" s="25">
        <v>0.7</v>
      </c>
      <c r="AA98" s="25">
        <v>0.6</v>
      </c>
      <c r="AC98" s="21">
        <f t="shared" si="18"/>
        <v>1</v>
      </c>
      <c r="AD98" s="22">
        <f t="shared" si="19"/>
        <v>0.4</v>
      </c>
      <c r="AE98" s="22">
        <f t="shared" si="20"/>
        <v>16.000000000000004</v>
      </c>
      <c r="AF98" s="22"/>
    </row>
    <row r="99" spans="1:33" hidden="1" x14ac:dyDescent="0.25">
      <c r="A99" s="11"/>
      <c r="B99" s="11"/>
      <c r="C99" s="52" t="s">
        <v>42</v>
      </c>
      <c r="D99" s="53">
        <v>0.5</v>
      </c>
      <c r="E99" s="53">
        <v>0.4</v>
      </c>
      <c r="F99" s="53">
        <v>0.4</v>
      </c>
      <c r="G99" s="53">
        <v>0.4</v>
      </c>
      <c r="H99" s="53">
        <v>0.4</v>
      </c>
      <c r="I99" s="53">
        <v>0.4</v>
      </c>
      <c r="J99" s="53">
        <v>0.5</v>
      </c>
      <c r="K99" s="53">
        <v>0.7</v>
      </c>
      <c r="L99" s="53">
        <v>0.7</v>
      </c>
      <c r="M99" s="53">
        <v>0.7</v>
      </c>
      <c r="N99" s="53">
        <v>0.7</v>
      </c>
      <c r="O99" s="53">
        <v>0.7</v>
      </c>
      <c r="P99" s="53">
        <v>0.7</v>
      </c>
      <c r="Q99" s="53">
        <v>0.7</v>
      </c>
      <c r="R99" s="53">
        <v>0.7</v>
      </c>
      <c r="S99" s="53">
        <v>0.7</v>
      </c>
      <c r="T99" s="53">
        <v>0.8</v>
      </c>
      <c r="U99" s="53">
        <v>1</v>
      </c>
      <c r="V99" s="53">
        <v>1</v>
      </c>
      <c r="W99" s="53">
        <v>0.9</v>
      </c>
      <c r="X99" s="53">
        <v>0.9</v>
      </c>
      <c r="Y99" s="53">
        <v>0.8</v>
      </c>
      <c r="Z99" s="53">
        <v>0.7</v>
      </c>
      <c r="AA99" s="53">
        <v>0.6</v>
      </c>
      <c r="AC99" s="43">
        <f t="shared" si="18"/>
        <v>1</v>
      </c>
      <c r="AD99" s="44">
        <f t="shared" si="19"/>
        <v>0.4</v>
      </c>
      <c r="AE99" s="44">
        <f t="shared" si="20"/>
        <v>16.000000000000004</v>
      </c>
      <c r="AF99" s="44"/>
    </row>
    <row r="100" spans="1:33" hidden="1" x14ac:dyDescent="0.25">
      <c r="A100" s="2" t="s">
        <v>46</v>
      </c>
      <c r="B100" s="2" t="s">
        <v>36</v>
      </c>
      <c r="C100" s="3" t="s">
        <v>76</v>
      </c>
      <c r="D100" s="25">
        <v>1</v>
      </c>
      <c r="E100" s="25">
        <v>1</v>
      </c>
      <c r="F100" s="25">
        <v>1</v>
      </c>
      <c r="G100" s="25">
        <v>1</v>
      </c>
      <c r="H100" s="25">
        <v>1</v>
      </c>
      <c r="I100" s="25">
        <v>1</v>
      </c>
      <c r="J100" s="25">
        <v>1</v>
      </c>
      <c r="K100" s="25">
        <v>1</v>
      </c>
      <c r="L100" s="25">
        <v>1</v>
      </c>
      <c r="M100" s="25">
        <v>1</v>
      </c>
      <c r="N100" s="25">
        <v>1</v>
      </c>
      <c r="O100" s="25">
        <v>1</v>
      </c>
      <c r="P100" s="25">
        <v>1</v>
      </c>
      <c r="Q100" s="25">
        <v>1</v>
      </c>
      <c r="R100" s="25">
        <v>1</v>
      </c>
      <c r="S100" s="25">
        <v>1</v>
      </c>
      <c r="T100" s="25">
        <v>1</v>
      </c>
      <c r="U100" s="25">
        <v>1</v>
      </c>
      <c r="V100" s="25">
        <v>1</v>
      </c>
      <c r="W100" s="25">
        <v>1</v>
      </c>
      <c r="X100" s="25">
        <v>1</v>
      </c>
      <c r="Y100" s="25">
        <v>1</v>
      </c>
      <c r="Z100" s="25">
        <v>1</v>
      </c>
      <c r="AA100" s="25">
        <v>1</v>
      </c>
      <c r="AC100" s="21">
        <f t="shared" si="18"/>
        <v>1</v>
      </c>
      <c r="AD100" s="22">
        <f t="shared" si="19"/>
        <v>1</v>
      </c>
      <c r="AE100" s="22">
        <f t="shared" si="20"/>
        <v>24</v>
      </c>
      <c r="AF100" s="23">
        <f>SUMPRODUCT(AE100:AE102,[1]Notes!$C$49:$C$51)</f>
        <v>8760</v>
      </c>
    </row>
    <row r="101" spans="1:33" hidden="1" x14ac:dyDescent="0.25">
      <c r="C101" s="3" t="s">
        <v>40</v>
      </c>
      <c r="D101" s="25">
        <v>1</v>
      </c>
      <c r="E101" s="25">
        <v>1</v>
      </c>
      <c r="F101" s="25">
        <v>1</v>
      </c>
      <c r="G101" s="25">
        <v>1</v>
      </c>
      <c r="H101" s="25">
        <v>1</v>
      </c>
      <c r="I101" s="25">
        <v>1</v>
      </c>
      <c r="J101" s="25">
        <v>1</v>
      </c>
      <c r="K101" s="25">
        <v>1</v>
      </c>
      <c r="L101" s="25">
        <v>1</v>
      </c>
      <c r="M101" s="25">
        <v>1</v>
      </c>
      <c r="N101" s="25">
        <v>1</v>
      </c>
      <c r="O101" s="25">
        <v>1</v>
      </c>
      <c r="P101" s="25">
        <v>1</v>
      </c>
      <c r="Q101" s="25">
        <v>1</v>
      </c>
      <c r="R101" s="25">
        <v>1</v>
      </c>
      <c r="S101" s="25">
        <v>1</v>
      </c>
      <c r="T101" s="25">
        <v>1</v>
      </c>
      <c r="U101" s="25">
        <v>1</v>
      </c>
      <c r="V101" s="25">
        <v>1</v>
      </c>
      <c r="W101" s="25">
        <v>1</v>
      </c>
      <c r="X101" s="25">
        <v>1</v>
      </c>
      <c r="Y101" s="25">
        <v>1</v>
      </c>
      <c r="Z101" s="25">
        <v>1</v>
      </c>
      <c r="AA101" s="25">
        <v>1</v>
      </c>
      <c r="AC101" s="21">
        <f t="shared" si="18"/>
        <v>1</v>
      </c>
      <c r="AD101" s="22">
        <f t="shared" si="19"/>
        <v>1</v>
      </c>
      <c r="AE101" s="22">
        <f t="shared" si="20"/>
        <v>24</v>
      </c>
      <c r="AF101" s="22"/>
    </row>
    <row r="102" spans="1:33" hidden="1" x14ac:dyDescent="0.25">
      <c r="A102" s="11"/>
      <c r="B102" s="11"/>
      <c r="C102" s="52" t="s">
        <v>42</v>
      </c>
      <c r="D102" s="53">
        <v>1</v>
      </c>
      <c r="E102" s="53">
        <v>1</v>
      </c>
      <c r="F102" s="53">
        <v>1</v>
      </c>
      <c r="G102" s="53">
        <v>1</v>
      </c>
      <c r="H102" s="53">
        <v>1</v>
      </c>
      <c r="I102" s="53">
        <v>1</v>
      </c>
      <c r="J102" s="53">
        <v>1</v>
      </c>
      <c r="K102" s="53">
        <v>1</v>
      </c>
      <c r="L102" s="53">
        <v>1</v>
      </c>
      <c r="M102" s="53">
        <v>1</v>
      </c>
      <c r="N102" s="53">
        <v>1</v>
      </c>
      <c r="O102" s="53">
        <v>1</v>
      </c>
      <c r="P102" s="53">
        <v>1</v>
      </c>
      <c r="Q102" s="53">
        <v>1</v>
      </c>
      <c r="R102" s="53">
        <v>1</v>
      </c>
      <c r="S102" s="53">
        <v>1</v>
      </c>
      <c r="T102" s="53">
        <v>1</v>
      </c>
      <c r="U102" s="53">
        <v>1</v>
      </c>
      <c r="V102" s="53">
        <v>1</v>
      </c>
      <c r="W102" s="53">
        <v>1</v>
      </c>
      <c r="X102" s="53">
        <v>1</v>
      </c>
      <c r="Y102" s="53">
        <v>1</v>
      </c>
      <c r="Z102" s="53">
        <v>1</v>
      </c>
      <c r="AA102" s="53">
        <v>1</v>
      </c>
      <c r="AC102" s="43">
        <f t="shared" si="18"/>
        <v>1</v>
      </c>
      <c r="AD102" s="44">
        <f t="shared" si="19"/>
        <v>1</v>
      </c>
      <c r="AE102" s="44">
        <f t="shared" si="20"/>
        <v>24</v>
      </c>
      <c r="AF102" s="44"/>
    </row>
    <row r="103" spans="1:33" hidden="1" x14ac:dyDescent="0.25">
      <c r="A103" s="2" t="s">
        <v>82</v>
      </c>
      <c r="B103" s="2" t="s">
        <v>51</v>
      </c>
      <c r="C103" s="3" t="s">
        <v>76</v>
      </c>
      <c r="D103" s="2">
        <v>75</v>
      </c>
      <c r="E103" s="2">
        <v>75</v>
      </c>
      <c r="F103" s="2">
        <v>75</v>
      </c>
      <c r="G103" s="2">
        <v>75</v>
      </c>
      <c r="H103" s="2">
        <v>75</v>
      </c>
      <c r="I103" s="2">
        <v>75</v>
      </c>
      <c r="J103" s="2">
        <v>75</v>
      </c>
      <c r="K103" s="2">
        <v>75</v>
      </c>
      <c r="L103" s="2">
        <v>75</v>
      </c>
      <c r="M103" s="2">
        <v>75</v>
      </c>
      <c r="N103" s="2">
        <v>75</v>
      </c>
      <c r="O103" s="2">
        <v>75</v>
      </c>
      <c r="P103" s="2">
        <v>75</v>
      </c>
      <c r="Q103" s="2">
        <v>75</v>
      </c>
      <c r="R103" s="2">
        <v>75</v>
      </c>
      <c r="S103" s="2">
        <v>75</v>
      </c>
      <c r="T103" s="2">
        <v>75</v>
      </c>
      <c r="U103" s="2">
        <v>75</v>
      </c>
      <c r="V103" s="2">
        <v>75</v>
      </c>
      <c r="W103" s="2">
        <v>75</v>
      </c>
      <c r="X103" s="2">
        <v>75</v>
      </c>
      <c r="Y103" s="2">
        <v>75</v>
      </c>
      <c r="Z103" s="2">
        <v>75</v>
      </c>
      <c r="AA103" s="2">
        <v>75</v>
      </c>
      <c r="AC103" s="32">
        <f t="shared" si="18"/>
        <v>75</v>
      </c>
      <c r="AD103" s="31">
        <f t="shared" si="19"/>
        <v>75</v>
      </c>
      <c r="AE103" s="31">
        <f t="shared" ref="AE103:AE108" si="21">AVERAGE(D103:AA103)</f>
        <v>75</v>
      </c>
      <c r="AG103" s="2" t="s">
        <v>83</v>
      </c>
    </row>
    <row r="104" spans="1:33" hidden="1" x14ac:dyDescent="0.25">
      <c r="C104" s="3" t="s">
        <v>40</v>
      </c>
      <c r="D104" s="2">
        <v>75</v>
      </c>
      <c r="E104" s="2">
        <v>75</v>
      </c>
      <c r="F104" s="2">
        <v>75</v>
      </c>
      <c r="G104" s="2">
        <v>75</v>
      </c>
      <c r="H104" s="2">
        <v>75</v>
      </c>
      <c r="I104" s="2">
        <v>75</v>
      </c>
      <c r="J104" s="2">
        <v>75</v>
      </c>
      <c r="K104" s="2">
        <v>75</v>
      </c>
      <c r="L104" s="2">
        <v>75</v>
      </c>
      <c r="M104" s="2">
        <v>75</v>
      </c>
      <c r="N104" s="2">
        <v>75</v>
      </c>
      <c r="O104" s="2">
        <v>75</v>
      </c>
      <c r="P104" s="2">
        <v>75</v>
      </c>
      <c r="Q104" s="2">
        <v>75</v>
      </c>
      <c r="R104" s="2">
        <v>75</v>
      </c>
      <c r="S104" s="2">
        <v>75</v>
      </c>
      <c r="T104" s="2">
        <v>75</v>
      </c>
      <c r="U104" s="2">
        <v>75</v>
      </c>
      <c r="V104" s="2">
        <v>75</v>
      </c>
      <c r="W104" s="2">
        <v>75</v>
      </c>
      <c r="X104" s="2">
        <v>75</v>
      </c>
      <c r="Y104" s="2">
        <v>75</v>
      </c>
      <c r="Z104" s="2">
        <v>75</v>
      </c>
      <c r="AA104" s="2">
        <v>75</v>
      </c>
      <c r="AC104" s="32">
        <f t="shared" si="18"/>
        <v>75</v>
      </c>
      <c r="AD104" s="31">
        <f t="shared" si="19"/>
        <v>75</v>
      </c>
      <c r="AE104" s="31">
        <f t="shared" si="21"/>
        <v>75</v>
      </c>
    </row>
    <row r="105" spans="1:33" hidden="1" x14ac:dyDescent="0.25">
      <c r="A105" s="11"/>
      <c r="B105" s="11"/>
      <c r="C105" s="52" t="s">
        <v>42</v>
      </c>
      <c r="D105" s="11">
        <v>75</v>
      </c>
      <c r="E105" s="11">
        <v>75</v>
      </c>
      <c r="F105" s="11">
        <v>75</v>
      </c>
      <c r="G105" s="11">
        <v>75</v>
      </c>
      <c r="H105" s="11">
        <v>75</v>
      </c>
      <c r="I105" s="11">
        <v>75</v>
      </c>
      <c r="J105" s="11">
        <v>75</v>
      </c>
      <c r="K105" s="11">
        <v>75</v>
      </c>
      <c r="L105" s="11">
        <v>75</v>
      </c>
      <c r="M105" s="11">
        <v>75</v>
      </c>
      <c r="N105" s="11">
        <v>75</v>
      </c>
      <c r="O105" s="11">
        <v>75</v>
      </c>
      <c r="P105" s="11">
        <v>75</v>
      </c>
      <c r="Q105" s="11">
        <v>75</v>
      </c>
      <c r="R105" s="11">
        <v>75</v>
      </c>
      <c r="S105" s="11">
        <v>75</v>
      </c>
      <c r="T105" s="11">
        <v>75</v>
      </c>
      <c r="U105" s="11">
        <v>75</v>
      </c>
      <c r="V105" s="11">
        <v>75</v>
      </c>
      <c r="W105" s="11">
        <v>75</v>
      </c>
      <c r="X105" s="11">
        <v>75</v>
      </c>
      <c r="Y105" s="11">
        <v>75</v>
      </c>
      <c r="Z105" s="11">
        <v>75</v>
      </c>
      <c r="AA105" s="11">
        <v>75</v>
      </c>
      <c r="AC105" s="47">
        <f t="shared" si="18"/>
        <v>75</v>
      </c>
      <c r="AD105" s="48">
        <f t="shared" si="19"/>
        <v>75</v>
      </c>
      <c r="AE105" s="48">
        <f t="shared" si="21"/>
        <v>75</v>
      </c>
      <c r="AF105" s="10"/>
    </row>
    <row r="106" spans="1:33" hidden="1" x14ac:dyDescent="0.25">
      <c r="A106" s="2" t="s">
        <v>84</v>
      </c>
      <c r="B106" s="2" t="s">
        <v>51</v>
      </c>
      <c r="C106" s="3" t="s">
        <v>76</v>
      </c>
      <c r="D106" s="2">
        <v>70</v>
      </c>
      <c r="E106" s="2">
        <v>70</v>
      </c>
      <c r="F106" s="2">
        <v>70</v>
      </c>
      <c r="G106" s="2">
        <v>70</v>
      </c>
      <c r="H106" s="2">
        <v>70</v>
      </c>
      <c r="I106" s="2">
        <v>70</v>
      </c>
      <c r="J106" s="2">
        <v>70</v>
      </c>
      <c r="K106" s="2">
        <v>70</v>
      </c>
      <c r="L106" s="2">
        <v>70</v>
      </c>
      <c r="M106" s="2">
        <v>70</v>
      </c>
      <c r="N106" s="2">
        <v>70</v>
      </c>
      <c r="O106" s="2">
        <v>70</v>
      </c>
      <c r="P106" s="2">
        <v>70</v>
      </c>
      <c r="Q106" s="2">
        <v>70</v>
      </c>
      <c r="R106" s="2">
        <v>70</v>
      </c>
      <c r="S106" s="2">
        <v>70</v>
      </c>
      <c r="T106" s="2">
        <v>70</v>
      </c>
      <c r="U106" s="2">
        <v>70</v>
      </c>
      <c r="V106" s="2">
        <v>70</v>
      </c>
      <c r="W106" s="2">
        <v>70</v>
      </c>
      <c r="X106" s="2">
        <v>70</v>
      </c>
      <c r="Y106" s="2">
        <v>70</v>
      </c>
      <c r="Z106" s="2">
        <v>70</v>
      </c>
      <c r="AA106" s="2">
        <v>70</v>
      </c>
      <c r="AC106" s="32">
        <f t="shared" si="18"/>
        <v>70</v>
      </c>
      <c r="AD106" s="31">
        <f t="shared" si="19"/>
        <v>70</v>
      </c>
      <c r="AE106" s="31">
        <f t="shared" si="21"/>
        <v>70</v>
      </c>
    </row>
    <row r="107" spans="1:33" hidden="1" x14ac:dyDescent="0.25">
      <c r="C107" s="3" t="s">
        <v>40</v>
      </c>
      <c r="D107" s="2">
        <v>70</v>
      </c>
      <c r="E107" s="2">
        <v>70</v>
      </c>
      <c r="F107" s="2">
        <v>70</v>
      </c>
      <c r="G107" s="2">
        <v>70</v>
      </c>
      <c r="H107" s="2">
        <v>70</v>
      </c>
      <c r="I107" s="2">
        <v>70</v>
      </c>
      <c r="J107" s="2">
        <v>70</v>
      </c>
      <c r="K107" s="2">
        <v>70</v>
      </c>
      <c r="L107" s="2">
        <v>70</v>
      </c>
      <c r="M107" s="2">
        <v>70</v>
      </c>
      <c r="N107" s="2">
        <v>70</v>
      </c>
      <c r="O107" s="2">
        <v>70</v>
      </c>
      <c r="P107" s="2">
        <v>70</v>
      </c>
      <c r="Q107" s="2">
        <v>70</v>
      </c>
      <c r="R107" s="2">
        <v>70</v>
      </c>
      <c r="S107" s="2">
        <v>70</v>
      </c>
      <c r="T107" s="2">
        <v>70</v>
      </c>
      <c r="U107" s="2">
        <v>70</v>
      </c>
      <c r="V107" s="2">
        <v>70</v>
      </c>
      <c r="W107" s="2">
        <v>70</v>
      </c>
      <c r="X107" s="2">
        <v>70</v>
      </c>
      <c r="Y107" s="2">
        <v>70</v>
      </c>
      <c r="Z107" s="2">
        <v>70</v>
      </c>
      <c r="AA107" s="2">
        <v>70</v>
      </c>
      <c r="AC107" s="32">
        <f t="shared" si="18"/>
        <v>70</v>
      </c>
      <c r="AD107" s="31">
        <f t="shared" si="19"/>
        <v>70</v>
      </c>
      <c r="AE107" s="31">
        <f t="shared" si="21"/>
        <v>70</v>
      </c>
    </row>
    <row r="108" spans="1:33" hidden="1" x14ac:dyDescent="0.25">
      <c r="A108" s="11"/>
      <c r="B108" s="11"/>
      <c r="C108" s="52" t="s">
        <v>42</v>
      </c>
      <c r="D108" s="11">
        <v>70</v>
      </c>
      <c r="E108" s="11">
        <v>70</v>
      </c>
      <c r="F108" s="11">
        <v>70</v>
      </c>
      <c r="G108" s="11">
        <v>70</v>
      </c>
      <c r="H108" s="11">
        <v>70</v>
      </c>
      <c r="I108" s="11">
        <v>70</v>
      </c>
      <c r="J108" s="11">
        <v>70</v>
      </c>
      <c r="K108" s="11">
        <v>70</v>
      </c>
      <c r="L108" s="11">
        <v>70</v>
      </c>
      <c r="M108" s="11">
        <v>70</v>
      </c>
      <c r="N108" s="11">
        <v>70</v>
      </c>
      <c r="O108" s="11">
        <v>70</v>
      </c>
      <c r="P108" s="11">
        <v>70</v>
      </c>
      <c r="Q108" s="11">
        <v>70</v>
      </c>
      <c r="R108" s="11">
        <v>70</v>
      </c>
      <c r="S108" s="11">
        <v>70</v>
      </c>
      <c r="T108" s="11">
        <v>70</v>
      </c>
      <c r="U108" s="11">
        <v>70</v>
      </c>
      <c r="V108" s="11">
        <v>70</v>
      </c>
      <c r="W108" s="11">
        <v>70</v>
      </c>
      <c r="X108" s="11">
        <v>70</v>
      </c>
      <c r="Y108" s="11">
        <v>70</v>
      </c>
      <c r="Z108" s="11">
        <v>70</v>
      </c>
      <c r="AA108" s="11">
        <v>70</v>
      </c>
      <c r="AC108" s="47">
        <f t="shared" si="18"/>
        <v>70</v>
      </c>
      <c r="AD108" s="48">
        <f t="shared" si="19"/>
        <v>70</v>
      </c>
      <c r="AE108" s="48">
        <f t="shared" si="21"/>
        <v>70</v>
      </c>
      <c r="AF108" s="10"/>
    </row>
    <row r="109" spans="1:33" hidden="1" x14ac:dyDescent="0.25"/>
    <row r="110" spans="1:33" hidden="1" x14ac:dyDescent="0.25">
      <c r="A110" s="51" t="s">
        <v>85</v>
      </c>
      <c r="B110" s="11"/>
      <c r="C110" s="52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C110" s="10"/>
      <c r="AD110" s="10"/>
      <c r="AE110" s="10"/>
      <c r="AF110" s="10"/>
    </row>
    <row r="111" spans="1:33" hidden="1" x14ac:dyDescent="0.25">
      <c r="A111" s="2" t="s">
        <v>86</v>
      </c>
      <c r="B111" s="2" t="s">
        <v>36</v>
      </c>
      <c r="C111" s="3" t="s">
        <v>87</v>
      </c>
      <c r="D111" s="25">
        <v>0.9</v>
      </c>
      <c r="E111" s="25">
        <v>0.9</v>
      </c>
      <c r="F111" s="25">
        <v>0.9</v>
      </c>
      <c r="G111" s="25">
        <v>0.9</v>
      </c>
      <c r="H111" s="25">
        <v>0.9</v>
      </c>
      <c r="I111" s="25">
        <v>0.9</v>
      </c>
      <c r="J111" s="25">
        <v>0.7</v>
      </c>
      <c r="K111" s="25">
        <v>0.4</v>
      </c>
      <c r="L111" s="25">
        <v>0.4</v>
      </c>
      <c r="M111" s="25">
        <v>0.2</v>
      </c>
      <c r="N111" s="25">
        <v>0.2</v>
      </c>
      <c r="O111" s="25">
        <v>0.2</v>
      </c>
      <c r="P111" s="25">
        <v>0.2</v>
      </c>
      <c r="Q111" s="25">
        <v>0.2</v>
      </c>
      <c r="R111" s="25">
        <v>0.2</v>
      </c>
      <c r="S111" s="25">
        <v>0.3</v>
      </c>
      <c r="T111" s="25">
        <v>0.5</v>
      </c>
      <c r="U111" s="25">
        <v>0.5</v>
      </c>
      <c r="V111" s="25">
        <v>0.5</v>
      </c>
      <c r="W111" s="25">
        <v>0.7</v>
      </c>
      <c r="X111" s="25">
        <v>0.7</v>
      </c>
      <c r="Y111" s="25">
        <v>0.8</v>
      </c>
      <c r="Z111" s="25">
        <v>0.9</v>
      </c>
      <c r="AA111" s="25">
        <v>0.9</v>
      </c>
      <c r="AC111" s="21">
        <f t="shared" ref="AC111:AC125" si="22">MAX(D111:AA111)</f>
        <v>0.9</v>
      </c>
      <c r="AD111" s="22">
        <f t="shared" ref="AD111:AD125" si="23">MIN(D111:AA111)</f>
        <v>0.2</v>
      </c>
      <c r="AE111" s="22">
        <f t="shared" ref="AE111:AE125" si="24">SUM(D111:AA111)</f>
        <v>13.900000000000002</v>
      </c>
      <c r="AF111" s="23">
        <f>SUMPRODUCT(AE111:AE113,[1]Notes!$C$49:$C$51)</f>
        <v>5017.7000000000007</v>
      </c>
    </row>
    <row r="112" spans="1:33" hidden="1" x14ac:dyDescent="0.25">
      <c r="C112" s="3" t="s">
        <v>88</v>
      </c>
      <c r="D112" s="25">
        <v>0.9</v>
      </c>
      <c r="E112" s="25">
        <v>0.9</v>
      </c>
      <c r="F112" s="25">
        <v>0.9</v>
      </c>
      <c r="G112" s="25">
        <v>0.9</v>
      </c>
      <c r="H112" s="25">
        <v>0.9</v>
      </c>
      <c r="I112" s="25">
        <v>0.9</v>
      </c>
      <c r="J112" s="25">
        <v>0.7</v>
      </c>
      <c r="K112" s="25">
        <v>0.5</v>
      </c>
      <c r="L112" s="25">
        <v>0.5</v>
      </c>
      <c r="M112" s="25">
        <v>0.3</v>
      </c>
      <c r="N112" s="25">
        <v>0.3</v>
      </c>
      <c r="O112" s="25">
        <v>0.3</v>
      </c>
      <c r="P112" s="25">
        <v>0.3</v>
      </c>
      <c r="Q112" s="25">
        <v>0.3</v>
      </c>
      <c r="R112" s="25">
        <v>0.3</v>
      </c>
      <c r="S112" s="25">
        <v>0.3</v>
      </c>
      <c r="T112" s="25">
        <v>0.3</v>
      </c>
      <c r="U112" s="25">
        <v>0.5</v>
      </c>
      <c r="V112" s="25">
        <v>0.6</v>
      </c>
      <c r="W112" s="25">
        <v>0.6</v>
      </c>
      <c r="X112" s="25">
        <v>0.6</v>
      </c>
      <c r="Y112" s="25">
        <v>0.7</v>
      </c>
      <c r="Z112" s="25">
        <v>0.7</v>
      </c>
      <c r="AA112" s="25">
        <v>0.7</v>
      </c>
      <c r="AC112" s="21">
        <f t="shared" si="22"/>
        <v>0.9</v>
      </c>
      <c r="AD112" s="22">
        <f t="shared" si="23"/>
        <v>0.3</v>
      </c>
      <c r="AE112" s="22">
        <f t="shared" si="24"/>
        <v>13.9</v>
      </c>
      <c r="AF112" s="22"/>
    </row>
    <row r="113" spans="1:32" hidden="1" x14ac:dyDescent="0.25">
      <c r="A113" s="11"/>
      <c r="B113" s="11"/>
      <c r="C113" s="52" t="s">
        <v>89</v>
      </c>
      <c r="D113" s="53">
        <v>0.7</v>
      </c>
      <c r="E113" s="53">
        <v>0.7</v>
      </c>
      <c r="F113" s="53">
        <v>0.7</v>
      </c>
      <c r="G113" s="53">
        <v>0.7</v>
      </c>
      <c r="H113" s="53">
        <v>0.7</v>
      </c>
      <c r="I113" s="53">
        <v>0.7</v>
      </c>
      <c r="J113" s="53">
        <v>0.7</v>
      </c>
      <c r="K113" s="53">
        <v>0.7</v>
      </c>
      <c r="L113" s="53">
        <v>0.5</v>
      </c>
      <c r="M113" s="53">
        <v>0.5</v>
      </c>
      <c r="N113" s="53">
        <v>0.5</v>
      </c>
      <c r="O113" s="53">
        <v>0.3</v>
      </c>
      <c r="P113" s="53">
        <v>0.3</v>
      </c>
      <c r="Q113" s="53">
        <v>0.2</v>
      </c>
      <c r="R113" s="53">
        <v>0.2</v>
      </c>
      <c r="S113" s="53">
        <v>0.2</v>
      </c>
      <c r="T113" s="53">
        <v>0.3</v>
      </c>
      <c r="U113" s="53">
        <v>0.4</v>
      </c>
      <c r="V113" s="53">
        <v>0.4</v>
      </c>
      <c r="W113" s="53">
        <v>0.6</v>
      </c>
      <c r="X113" s="53">
        <v>0.6</v>
      </c>
      <c r="Y113" s="53">
        <v>0.8</v>
      </c>
      <c r="Z113" s="53">
        <v>0.8</v>
      </c>
      <c r="AA113" s="53">
        <v>0.8</v>
      </c>
      <c r="AC113" s="43">
        <f t="shared" si="22"/>
        <v>0.8</v>
      </c>
      <c r="AD113" s="44">
        <f t="shared" si="23"/>
        <v>0.2</v>
      </c>
      <c r="AE113" s="44">
        <f t="shared" si="24"/>
        <v>13.000000000000002</v>
      </c>
      <c r="AF113" s="44"/>
    </row>
    <row r="114" spans="1:32" hidden="1" x14ac:dyDescent="0.25">
      <c r="A114" s="2" t="s">
        <v>90</v>
      </c>
      <c r="B114" s="2" t="s">
        <v>36</v>
      </c>
      <c r="C114" s="3" t="s">
        <v>87</v>
      </c>
      <c r="D114" s="25">
        <v>0.2</v>
      </c>
      <c r="E114" s="25">
        <v>0.15</v>
      </c>
      <c r="F114" s="25">
        <v>0.1</v>
      </c>
      <c r="G114" s="25">
        <v>0.1</v>
      </c>
      <c r="H114" s="25">
        <v>0.1</v>
      </c>
      <c r="I114" s="25">
        <v>0.2</v>
      </c>
      <c r="J114" s="25">
        <v>0.4</v>
      </c>
      <c r="K114" s="25">
        <v>0.5</v>
      </c>
      <c r="L114" s="25">
        <v>0.4</v>
      </c>
      <c r="M114" s="25">
        <v>0.4</v>
      </c>
      <c r="N114" s="25">
        <v>0.25</v>
      </c>
      <c r="O114" s="25">
        <v>0.25</v>
      </c>
      <c r="P114" s="25">
        <v>0.25</v>
      </c>
      <c r="Q114" s="25">
        <v>0.25</v>
      </c>
      <c r="R114" s="25">
        <v>0.25</v>
      </c>
      <c r="S114" s="25">
        <v>0.25</v>
      </c>
      <c r="T114" s="25">
        <v>0.25</v>
      </c>
      <c r="U114" s="25">
        <v>0.25</v>
      </c>
      <c r="V114" s="25">
        <v>0.6</v>
      </c>
      <c r="W114" s="25">
        <v>0.8</v>
      </c>
      <c r="X114" s="25">
        <v>0.9</v>
      </c>
      <c r="Y114" s="25">
        <v>0.8</v>
      </c>
      <c r="Z114" s="25">
        <v>0.6</v>
      </c>
      <c r="AA114" s="25">
        <v>0.3</v>
      </c>
      <c r="AC114" s="21">
        <f t="shared" si="22"/>
        <v>0.9</v>
      </c>
      <c r="AD114" s="22">
        <f t="shared" si="23"/>
        <v>0.1</v>
      </c>
      <c r="AE114" s="22">
        <f t="shared" si="24"/>
        <v>8.5500000000000007</v>
      </c>
      <c r="AF114" s="23">
        <f>SUMPRODUCT(AE114:AE116,[1]Notes!$C$49:$C$51)</f>
        <v>3056.45</v>
      </c>
    </row>
    <row r="115" spans="1:32" hidden="1" x14ac:dyDescent="0.25">
      <c r="C115" s="3" t="s">
        <v>88</v>
      </c>
      <c r="D115" s="25">
        <v>0.2</v>
      </c>
      <c r="E115" s="25">
        <v>0.2</v>
      </c>
      <c r="F115" s="25">
        <v>0.1</v>
      </c>
      <c r="G115" s="25">
        <v>0.1</v>
      </c>
      <c r="H115" s="25">
        <v>0.1</v>
      </c>
      <c r="I115" s="25">
        <v>0.1</v>
      </c>
      <c r="J115" s="25">
        <v>0.3</v>
      </c>
      <c r="K115" s="25">
        <v>0.3</v>
      </c>
      <c r="L115" s="25">
        <v>0.4</v>
      </c>
      <c r="M115" s="25">
        <v>0.4</v>
      </c>
      <c r="N115" s="25">
        <v>0.3</v>
      </c>
      <c r="O115" s="25">
        <v>0.25</v>
      </c>
      <c r="P115" s="25">
        <v>0.25</v>
      </c>
      <c r="Q115" s="25">
        <v>0.25</v>
      </c>
      <c r="R115" s="25">
        <v>0.25</v>
      </c>
      <c r="S115" s="25">
        <v>0.25</v>
      </c>
      <c r="T115" s="25">
        <v>0.25</v>
      </c>
      <c r="U115" s="25">
        <v>0.25</v>
      </c>
      <c r="V115" s="25">
        <v>0.6</v>
      </c>
      <c r="W115" s="25">
        <v>0.7</v>
      </c>
      <c r="X115" s="25">
        <v>0.7</v>
      </c>
      <c r="Y115" s="25">
        <v>0.7</v>
      </c>
      <c r="Z115" s="25">
        <v>0.6</v>
      </c>
      <c r="AA115" s="25">
        <v>0.3</v>
      </c>
      <c r="AC115" s="21">
        <f t="shared" si="22"/>
        <v>0.7</v>
      </c>
      <c r="AD115" s="22">
        <f t="shared" si="23"/>
        <v>0.1</v>
      </c>
      <c r="AE115" s="22">
        <f t="shared" si="24"/>
        <v>7.85</v>
      </c>
      <c r="AF115" s="22"/>
    </row>
    <row r="116" spans="1:32" hidden="1" x14ac:dyDescent="0.25">
      <c r="A116" s="11"/>
      <c r="B116" s="11"/>
      <c r="C116" s="52" t="s">
        <v>89</v>
      </c>
      <c r="D116" s="53">
        <v>0.3</v>
      </c>
      <c r="E116" s="53">
        <v>0.3</v>
      </c>
      <c r="F116" s="53">
        <v>0.2</v>
      </c>
      <c r="G116" s="53">
        <v>0.2</v>
      </c>
      <c r="H116" s="53">
        <v>0.2</v>
      </c>
      <c r="I116" s="53">
        <v>0.2</v>
      </c>
      <c r="J116" s="53">
        <v>0.3</v>
      </c>
      <c r="K116" s="53">
        <v>0.4</v>
      </c>
      <c r="L116" s="53">
        <v>0.4</v>
      </c>
      <c r="M116" s="53">
        <v>0.3</v>
      </c>
      <c r="N116" s="53">
        <v>0.3</v>
      </c>
      <c r="O116" s="53">
        <v>0.3</v>
      </c>
      <c r="P116" s="53">
        <v>0.3</v>
      </c>
      <c r="Q116" s="53">
        <v>0.2</v>
      </c>
      <c r="R116" s="53">
        <v>0.2</v>
      </c>
      <c r="S116" s="53">
        <v>0.2</v>
      </c>
      <c r="T116" s="53">
        <v>0.2</v>
      </c>
      <c r="U116" s="53">
        <v>0.2</v>
      </c>
      <c r="V116" s="53">
        <v>0.5</v>
      </c>
      <c r="W116" s="53">
        <v>0.7</v>
      </c>
      <c r="X116" s="53">
        <v>0.8</v>
      </c>
      <c r="Y116" s="53">
        <v>0.6</v>
      </c>
      <c r="Z116" s="53">
        <v>0.5</v>
      </c>
      <c r="AA116" s="53">
        <v>0.3</v>
      </c>
      <c r="AC116" s="43">
        <f t="shared" si="22"/>
        <v>0.8</v>
      </c>
      <c r="AD116" s="44">
        <f t="shared" si="23"/>
        <v>0.2</v>
      </c>
      <c r="AE116" s="44">
        <f t="shared" si="24"/>
        <v>8.1</v>
      </c>
      <c r="AF116" s="44"/>
    </row>
    <row r="117" spans="1:32" hidden="1" x14ac:dyDescent="0.25">
      <c r="A117" s="2" t="s">
        <v>91</v>
      </c>
      <c r="B117" s="2" t="s">
        <v>92</v>
      </c>
      <c r="C117" s="3" t="s">
        <v>87</v>
      </c>
      <c r="D117" s="54">
        <v>1</v>
      </c>
      <c r="E117" s="54">
        <v>1</v>
      </c>
      <c r="F117" s="54">
        <v>1</v>
      </c>
      <c r="G117" s="54">
        <v>1</v>
      </c>
      <c r="H117" s="54">
        <v>1</v>
      </c>
      <c r="I117" s="54">
        <v>1</v>
      </c>
      <c r="J117" s="54">
        <v>1</v>
      </c>
      <c r="K117" s="54">
        <v>1</v>
      </c>
      <c r="L117" s="54">
        <v>1</v>
      </c>
      <c r="M117" s="54">
        <v>1</v>
      </c>
      <c r="N117" s="54">
        <v>1</v>
      </c>
      <c r="O117" s="54">
        <v>1</v>
      </c>
      <c r="P117" s="54">
        <v>1</v>
      </c>
      <c r="Q117" s="54">
        <v>1</v>
      </c>
      <c r="R117" s="54">
        <v>1</v>
      </c>
      <c r="S117" s="54">
        <v>1</v>
      </c>
      <c r="T117" s="54">
        <v>1</v>
      </c>
      <c r="U117" s="54">
        <v>1</v>
      </c>
      <c r="V117" s="54">
        <v>1</v>
      </c>
      <c r="W117" s="54">
        <v>1</v>
      </c>
      <c r="X117" s="54">
        <v>1</v>
      </c>
      <c r="Y117" s="54">
        <v>1</v>
      </c>
      <c r="Z117" s="54">
        <v>1</v>
      </c>
      <c r="AA117" s="54">
        <v>1</v>
      </c>
      <c r="AC117" s="21">
        <f t="shared" si="22"/>
        <v>1</v>
      </c>
      <c r="AD117" s="22">
        <f t="shared" si="23"/>
        <v>1</v>
      </c>
      <c r="AE117" s="22">
        <f t="shared" si="24"/>
        <v>24</v>
      </c>
      <c r="AF117" s="23">
        <f>SUMPRODUCT(AE117:AE119,[1]Notes!$C$49:$C$51)</f>
        <v>8760</v>
      </c>
    </row>
    <row r="118" spans="1:32" hidden="1" x14ac:dyDescent="0.25">
      <c r="C118" s="3" t="s">
        <v>88</v>
      </c>
      <c r="D118" s="54">
        <v>1</v>
      </c>
      <c r="E118" s="54">
        <v>1</v>
      </c>
      <c r="F118" s="54">
        <v>1</v>
      </c>
      <c r="G118" s="54">
        <v>1</v>
      </c>
      <c r="H118" s="54">
        <v>1</v>
      </c>
      <c r="I118" s="54">
        <v>1</v>
      </c>
      <c r="J118" s="54">
        <v>1</v>
      </c>
      <c r="K118" s="54">
        <v>1</v>
      </c>
      <c r="L118" s="54">
        <v>1</v>
      </c>
      <c r="M118" s="54">
        <v>1</v>
      </c>
      <c r="N118" s="54">
        <v>1</v>
      </c>
      <c r="O118" s="54">
        <v>1</v>
      </c>
      <c r="P118" s="54">
        <v>1</v>
      </c>
      <c r="Q118" s="54">
        <v>1</v>
      </c>
      <c r="R118" s="54">
        <v>1</v>
      </c>
      <c r="S118" s="54">
        <v>1</v>
      </c>
      <c r="T118" s="54">
        <v>1</v>
      </c>
      <c r="U118" s="54">
        <v>1</v>
      </c>
      <c r="V118" s="54">
        <v>1</v>
      </c>
      <c r="W118" s="54">
        <v>1</v>
      </c>
      <c r="X118" s="54">
        <v>1</v>
      </c>
      <c r="Y118" s="54">
        <v>1</v>
      </c>
      <c r="Z118" s="54">
        <v>1</v>
      </c>
      <c r="AA118" s="54">
        <v>1</v>
      </c>
      <c r="AC118" s="21">
        <f t="shared" si="22"/>
        <v>1</v>
      </c>
      <c r="AD118" s="22">
        <f t="shared" si="23"/>
        <v>1</v>
      </c>
      <c r="AE118" s="22">
        <f t="shared" si="24"/>
        <v>24</v>
      </c>
      <c r="AF118" s="22"/>
    </row>
    <row r="119" spans="1:32" hidden="1" x14ac:dyDescent="0.25">
      <c r="A119" s="11"/>
      <c r="B119" s="11"/>
      <c r="C119" s="52" t="s">
        <v>89</v>
      </c>
      <c r="D119" s="55">
        <v>1</v>
      </c>
      <c r="E119" s="55">
        <v>1</v>
      </c>
      <c r="F119" s="55">
        <v>1</v>
      </c>
      <c r="G119" s="55">
        <v>1</v>
      </c>
      <c r="H119" s="55">
        <v>1</v>
      </c>
      <c r="I119" s="55">
        <v>1</v>
      </c>
      <c r="J119" s="55">
        <v>1</v>
      </c>
      <c r="K119" s="55">
        <v>1</v>
      </c>
      <c r="L119" s="55">
        <v>1</v>
      </c>
      <c r="M119" s="55">
        <v>1</v>
      </c>
      <c r="N119" s="55">
        <v>1</v>
      </c>
      <c r="O119" s="55">
        <v>1</v>
      </c>
      <c r="P119" s="55">
        <v>1</v>
      </c>
      <c r="Q119" s="55">
        <v>1</v>
      </c>
      <c r="R119" s="55">
        <v>1</v>
      </c>
      <c r="S119" s="55">
        <v>1</v>
      </c>
      <c r="T119" s="55">
        <v>1</v>
      </c>
      <c r="U119" s="55">
        <v>1</v>
      </c>
      <c r="V119" s="55">
        <v>1</v>
      </c>
      <c r="W119" s="55">
        <v>1</v>
      </c>
      <c r="X119" s="55">
        <v>1</v>
      </c>
      <c r="Y119" s="55">
        <v>1</v>
      </c>
      <c r="Z119" s="55">
        <v>1</v>
      </c>
      <c r="AA119" s="55">
        <v>1</v>
      </c>
      <c r="AC119" s="43">
        <f t="shared" si="22"/>
        <v>1</v>
      </c>
      <c r="AD119" s="44">
        <f t="shared" si="23"/>
        <v>1</v>
      </c>
      <c r="AE119" s="44">
        <f t="shared" si="24"/>
        <v>24</v>
      </c>
      <c r="AF119" s="44"/>
    </row>
    <row r="120" spans="1:32" hidden="1" x14ac:dyDescent="0.25">
      <c r="A120" s="2" t="s">
        <v>93</v>
      </c>
      <c r="B120" s="2" t="s">
        <v>36</v>
      </c>
      <c r="C120" s="3" t="s">
        <v>87</v>
      </c>
      <c r="D120" s="25">
        <v>0.2</v>
      </c>
      <c r="E120" s="25">
        <v>0.15</v>
      </c>
      <c r="F120" s="25">
        <v>0.15</v>
      </c>
      <c r="G120" s="25">
        <v>0.15</v>
      </c>
      <c r="H120" s="25">
        <v>0.2</v>
      </c>
      <c r="I120" s="25">
        <v>0.25</v>
      </c>
      <c r="J120" s="25">
        <v>0.5</v>
      </c>
      <c r="K120" s="25">
        <v>0.6</v>
      </c>
      <c r="L120" s="25">
        <v>0.55000000000000004</v>
      </c>
      <c r="M120" s="25">
        <v>0.45</v>
      </c>
      <c r="N120" s="25">
        <v>0.4</v>
      </c>
      <c r="O120" s="25">
        <v>0.45</v>
      </c>
      <c r="P120" s="25">
        <v>0.4</v>
      </c>
      <c r="Q120" s="25">
        <v>0.35</v>
      </c>
      <c r="R120" s="25">
        <v>0.3</v>
      </c>
      <c r="S120" s="25">
        <v>0.3</v>
      </c>
      <c r="T120" s="25">
        <v>0.3</v>
      </c>
      <c r="U120" s="25">
        <v>0.4</v>
      </c>
      <c r="V120" s="25">
        <v>0.55000000000000004</v>
      </c>
      <c r="W120" s="25">
        <v>0.6</v>
      </c>
      <c r="X120" s="25">
        <v>0.5</v>
      </c>
      <c r="Y120" s="25">
        <v>0.55000000000000004</v>
      </c>
      <c r="Z120" s="25">
        <v>0.45</v>
      </c>
      <c r="AA120" s="25">
        <v>0.25</v>
      </c>
      <c r="AC120" s="21">
        <f t="shared" si="22"/>
        <v>0.6</v>
      </c>
      <c r="AD120" s="22">
        <f t="shared" si="23"/>
        <v>0.15</v>
      </c>
      <c r="AE120" s="22">
        <f t="shared" si="24"/>
        <v>8.9999999999999982</v>
      </c>
      <c r="AF120" s="23">
        <f>SUMPRODUCT(AE120:AE122,[1]Notes!$C$49:$C$51)</f>
        <v>3300.5999999999995</v>
      </c>
    </row>
    <row r="121" spans="1:32" hidden="1" x14ac:dyDescent="0.25">
      <c r="C121" s="3" t="s">
        <v>88</v>
      </c>
      <c r="D121" s="25">
        <v>0.2</v>
      </c>
      <c r="E121" s="25">
        <v>0.15</v>
      </c>
      <c r="F121" s="25">
        <v>0.15</v>
      </c>
      <c r="G121" s="25">
        <v>0.15</v>
      </c>
      <c r="H121" s="25">
        <v>0.2</v>
      </c>
      <c r="I121" s="25">
        <v>0.25</v>
      </c>
      <c r="J121" s="25">
        <v>0.4</v>
      </c>
      <c r="K121" s="25">
        <v>0.5</v>
      </c>
      <c r="L121" s="25">
        <v>0.5</v>
      </c>
      <c r="M121" s="25">
        <v>0.5</v>
      </c>
      <c r="N121" s="25">
        <v>0.45</v>
      </c>
      <c r="O121" s="25">
        <v>0.5</v>
      </c>
      <c r="P121" s="25">
        <v>0.5</v>
      </c>
      <c r="Q121" s="25">
        <v>0.45</v>
      </c>
      <c r="R121" s="25">
        <v>0.4</v>
      </c>
      <c r="S121" s="25">
        <v>0.4</v>
      </c>
      <c r="T121" s="25">
        <v>0.35</v>
      </c>
      <c r="U121" s="25">
        <v>0.4</v>
      </c>
      <c r="V121" s="25">
        <v>0.55000000000000004</v>
      </c>
      <c r="W121" s="25">
        <v>0.55000000000000004</v>
      </c>
      <c r="X121" s="25">
        <v>0.5</v>
      </c>
      <c r="Y121" s="25">
        <v>0.55000000000000004</v>
      </c>
      <c r="Z121" s="25">
        <v>0.4</v>
      </c>
      <c r="AA121" s="25">
        <v>0.3</v>
      </c>
      <c r="AC121" s="21">
        <f t="shared" si="22"/>
        <v>0.55000000000000004</v>
      </c>
      <c r="AD121" s="22">
        <f t="shared" si="23"/>
        <v>0.15</v>
      </c>
      <c r="AE121" s="22">
        <f t="shared" si="24"/>
        <v>9.3000000000000025</v>
      </c>
      <c r="AF121" s="22"/>
    </row>
    <row r="122" spans="1:32" hidden="1" x14ac:dyDescent="0.25">
      <c r="A122" s="11"/>
      <c r="B122" s="11"/>
      <c r="C122" s="52" t="s">
        <v>89</v>
      </c>
      <c r="D122" s="53">
        <v>0.25</v>
      </c>
      <c r="E122" s="53">
        <v>0.2</v>
      </c>
      <c r="F122" s="53">
        <v>0.2</v>
      </c>
      <c r="G122" s="53">
        <v>0.2</v>
      </c>
      <c r="H122" s="53">
        <v>0.2</v>
      </c>
      <c r="I122" s="53">
        <v>0.3</v>
      </c>
      <c r="J122" s="53">
        <v>0.5</v>
      </c>
      <c r="K122" s="53">
        <v>0.5</v>
      </c>
      <c r="L122" s="53">
        <v>0.5</v>
      </c>
      <c r="M122" s="53">
        <v>0.55000000000000004</v>
      </c>
      <c r="N122" s="53">
        <v>0.5</v>
      </c>
      <c r="O122" s="53">
        <v>0.5</v>
      </c>
      <c r="P122" s="53">
        <v>0.4</v>
      </c>
      <c r="Q122" s="53">
        <v>0.4</v>
      </c>
      <c r="R122" s="53">
        <v>0.3</v>
      </c>
      <c r="S122" s="53">
        <v>0.3</v>
      </c>
      <c r="T122" s="53">
        <v>0.3</v>
      </c>
      <c r="U122" s="53">
        <v>0.4</v>
      </c>
      <c r="V122" s="53">
        <v>0.5</v>
      </c>
      <c r="W122" s="53">
        <v>0.5</v>
      </c>
      <c r="X122" s="53">
        <v>0.4</v>
      </c>
      <c r="Y122" s="53">
        <v>0.5</v>
      </c>
      <c r="Z122" s="53">
        <v>0.4</v>
      </c>
      <c r="AA122" s="53">
        <v>0.2</v>
      </c>
      <c r="AC122" s="43">
        <f t="shared" si="22"/>
        <v>0.55000000000000004</v>
      </c>
      <c r="AD122" s="44">
        <f t="shared" si="23"/>
        <v>0.2</v>
      </c>
      <c r="AE122" s="44">
        <f t="shared" si="24"/>
        <v>9.0000000000000018</v>
      </c>
      <c r="AF122" s="44"/>
    </row>
    <row r="123" spans="1:32" hidden="1" x14ac:dyDescent="0.25">
      <c r="A123" s="2" t="s">
        <v>94</v>
      </c>
      <c r="B123" s="2" t="s">
        <v>36</v>
      </c>
      <c r="C123" s="3" t="s">
        <v>87</v>
      </c>
      <c r="D123" s="25">
        <v>0.4</v>
      </c>
      <c r="E123" s="25">
        <v>0.33</v>
      </c>
      <c r="F123" s="25">
        <v>0.33</v>
      </c>
      <c r="G123" s="25">
        <v>0.33</v>
      </c>
      <c r="H123" s="25">
        <v>0.33</v>
      </c>
      <c r="I123" s="25">
        <v>0.33</v>
      </c>
      <c r="J123" s="25">
        <v>0.42</v>
      </c>
      <c r="K123" s="25">
        <v>0.42</v>
      </c>
      <c r="L123" s="25">
        <v>0.52</v>
      </c>
      <c r="M123" s="25">
        <v>0.52</v>
      </c>
      <c r="N123" s="25">
        <v>0.4</v>
      </c>
      <c r="O123" s="25">
        <v>0.51</v>
      </c>
      <c r="P123" s="25">
        <v>0.51</v>
      </c>
      <c r="Q123" s="25">
        <v>0.51</v>
      </c>
      <c r="R123" s="25">
        <v>0.51</v>
      </c>
      <c r="S123" s="25">
        <v>0.51</v>
      </c>
      <c r="T123" s="25">
        <v>0.63</v>
      </c>
      <c r="U123" s="25">
        <v>0.8</v>
      </c>
      <c r="V123" s="25">
        <v>0.86</v>
      </c>
      <c r="W123" s="25">
        <v>0.7</v>
      </c>
      <c r="X123" s="25">
        <v>0.7</v>
      </c>
      <c r="Y123" s="25">
        <v>0.7</v>
      </c>
      <c r="Z123" s="25">
        <v>0.45</v>
      </c>
      <c r="AA123" s="25">
        <v>0.45</v>
      </c>
      <c r="AC123" s="21">
        <f t="shared" si="22"/>
        <v>0.86</v>
      </c>
      <c r="AD123" s="22">
        <f t="shared" si="23"/>
        <v>0.33</v>
      </c>
      <c r="AE123" s="22">
        <f t="shared" si="24"/>
        <v>12.169999999999995</v>
      </c>
      <c r="AF123" s="23">
        <f>SUMPRODUCT(AE123:AE125,[1]Notes!$C$49:$C$51)</f>
        <v>4530.1699999999992</v>
      </c>
    </row>
    <row r="124" spans="1:32" hidden="1" x14ac:dyDescent="0.25">
      <c r="C124" s="3" t="s">
        <v>88</v>
      </c>
      <c r="D124" s="25">
        <v>0.44</v>
      </c>
      <c r="E124" s="25">
        <v>0.35</v>
      </c>
      <c r="F124" s="25">
        <v>0.35</v>
      </c>
      <c r="G124" s="25">
        <v>0.35</v>
      </c>
      <c r="H124" s="25">
        <v>0.35</v>
      </c>
      <c r="I124" s="25">
        <v>0.35</v>
      </c>
      <c r="J124" s="25">
        <v>0.4</v>
      </c>
      <c r="K124" s="25">
        <v>0.32</v>
      </c>
      <c r="L124" s="25">
        <v>0.45</v>
      </c>
      <c r="M124" s="25">
        <v>0.45</v>
      </c>
      <c r="N124" s="25">
        <v>0.42</v>
      </c>
      <c r="O124" s="25">
        <v>0.6</v>
      </c>
      <c r="P124" s="25">
        <v>0.65</v>
      </c>
      <c r="Q124" s="25">
        <v>0.65</v>
      </c>
      <c r="R124" s="25">
        <v>0.65</v>
      </c>
      <c r="S124" s="25">
        <v>0.65</v>
      </c>
      <c r="T124" s="25">
        <v>0.65</v>
      </c>
      <c r="U124" s="25">
        <v>0.75</v>
      </c>
      <c r="V124" s="25">
        <v>0.8</v>
      </c>
      <c r="W124" s="25">
        <v>0.8</v>
      </c>
      <c r="X124" s="25">
        <v>0.75</v>
      </c>
      <c r="Y124" s="25">
        <v>0.75</v>
      </c>
      <c r="Z124" s="25">
        <v>0.55000000000000004</v>
      </c>
      <c r="AA124" s="25">
        <v>0.55000000000000004</v>
      </c>
      <c r="AC124" s="21">
        <f t="shared" si="22"/>
        <v>0.8</v>
      </c>
      <c r="AD124" s="22">
        <f t="shared" si="23"/>
        <v>0.32</v>
      </c>
      <c r="AE124" s="22">
        <f t="shared" si="24"/>
        <v>13.030000000000005</v>
      </c>
      <c r="AF124" s="22"/>
    </row>
    <row r="125" spans="1:32" hidden="1" x14ac:dyDescent="0.25">
      <c r="A125" s="11"/>
      <c r="B125" s="11"/>
      <c r="C125" s="52" t="s">
        <v>89</v>
      </c>
      <c r="D125" s="53">
        <v>0.55000000000000004</v>
      </c>
      <c r="E125" s="53">
        <v>0.55000000000000004</v>
      </c>
      <c r="F125" s="53">
        <v>0.43</v>
      </c>
      <c r="G125" s="53">
        <v>0.43</v>
      </c>
      <c r="H125" s="53">
        <v>0.43</v>
      </c>
      <c r="I125" s="53">
        <v>0.43</v>
      </c>
      <c r="J125" s="53">
        <v>0.52</v>
      </c>
      <c r="K125" s="53">
        <v>0.52</v>
      </c>
      <c r="L125" s="53">
        <v>0.65</v>
      </c>
      <c r="M125" s="53">
        <v>0.65</v>
      </c>
      <c r="N125" s="53">
        <v>0.53</v>
      </c>
      <c r="O125" s="53">
        <v>0.6</v>
      </c>
      <c r="P125" s="53">
        <v>0.53</v>
      </c>
      <c r="Q125" s="53">
        <v>0.51</v>
      </c>
      <c r="R125" s="53">
        <v>0.5</v>
      </c>
      <c r="S125" s="53">
        <v>0.44</v>
      </c>
      <c r="T125" s="53">
        <v>0.64</v>
      </c>
      <c r="U125" s="53">
        <v>0.62</v>
      </c>
      <c r="V125" s="53">
        <v>0.65</v>
      </c>
      <c r="W125" s="53">
        <v>0.63</v>
      </c>
      <c r="X125" s="53">
        <v>0.63</v>
      </c>
      <c r="Y125" s="53">
        <v>0.63</v>
      </c>
      <c r="Z125" s="53">
        <v>0.4</v>
      </c>
      <c r="AA125" s="53">
        <v>0.4</v>
      </c>
      <c r="AC125" s="43">
        <f t="shared" si="22"/>
        <v>0.65</v>
      </c>
      <c r="AD125" s="44">
        <f t="shared" si="23"/>
        <v>0.4</v>
      </c>
      <c r="AE125" s="44">
        <f t="shared" si="24"/>
        <v>12.870000000000005</v>
      </c>
      <c r="AF125" s="44"/>
    </row>
    <row r="126" spans="1:32" hidden="1" x14ac:dyDescent="0.25"/>
    <row r="127" spans="1:32" x14ac:dyDescent="0.25">
      <c r="A127" s="5"/>
    </row>
  </sheetData>
  <conditionalFormatting sqref="D91:AA102">
    <cfRule type="expression" dxfId="20" priority="1">
      <formula>D91=D50</formula>
    </cfRule>
  </conditionalFormatting>
  <conditionalFormatting sqref="D103:AA108">
    <cfRule type="expression" dxfId="19" priority="2">
      <formula>D65=D103</formula>
    </cfRule>
  </conditionalFormatting>
  <conditionalFormatting sqref="D111:AA116">
    <cfRule type="expression" dxfId="18" priority="3">
      <formula>D111=D50</formula>
    </cfRule>
  </conditionalFormatting>
  <conditionalFormatting sqref="D117:AA119">
    <cfRule type="expression" dxfId="17" priority="4">
      <formula>D117=D59</formula>
    </cfRule>
    <cfRule type="expression" dxfId="16" priority="5">
      <formula>D117=D62</formula>
    </cfRule>
  </conditionalFormatting>
  <conditionalFormatting sqref="D120:AA122">
    <cfRule type="expression" dxfId="15" priority="6">
      <formula>D71=D120</formula>
    </cfRule>
  </conditionalFormatting>
  <conditionalFormatting sqref="D123:AA125">
    <cfRule type="expression" dxfId="14" priority="7">
      <formula>D123=D83</formula>
    </cfRule>
  </conditionalFormatting>
  <pageMargins left="0.25" right="0.25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AB4D3-F676-4C2E-A757-509605EC7E0D}">
  <sheetPr>
    <pageSetUpPr fitToPage="1"/>
  </sheetPr>
  <dimension ref="A1:AMK127"/>
  <sheetViews>
    <sheetView zoomScaleNormal="100" workbookViewId="0">
      <pane ySplit="5" topLeftCell="A6" activePane="bottomLeft" state="frozen"/>
      <selection pane="bottomLeft" activeCell="A6" sqref="A6:A42"/>
    </sheetView>
  </sheetViews>
  <sheetFormatPr defaultColWidth="8.85546875" defaultRowHeight="15" x14ac:dyDescent="0.25"/>
  <cols>
    <col min="1" max="1" width="30.28515625" style="2" customWidth="1"/>
    <col min="2" max="2" width="11.42578125" style="2" customWidth="1"/>
    <col min="3" max="3" width="9.7109375" style="3" customWidth="1"/>
    <col min="4" max="27" width="5.140625" style="2" customWidth="1"/>
    <col min="28" max="28" width="4.28515625" style="2" customWidth="1"/>
    <col min="29" max="31" width="6.140625" style="4" customWidth="1"/>
    <col min="32" max="32" width="6.42578125" style="4" customWidth="1"/>
    <col min="33" max="33" width="3.140625" style="2" customWidth="1"/>
    <col min="34" max="34" width="26.140625" style="2" customWidth="1"/>
    <col min="35" max="35" width="3.140625" style="2" customWidth="1"/>
    <col min="36" max="36" width="20.140625" style="2" customWidth="1"/>
    <col min="37" max="1025" width="8.28515625" style="2" customWidth="1"/>
    <col min="1026" max="16384" width="8.85546875" style="9"/>
  </cols>
  <sheetData>
    <row r="1" spans="1:36" ht="18" x14ac:dyDescent="0.25">
      <c r="A1" s="1" t="s">
        <v>0</v>
      </c>
    </row>
    <row r="2" spans="1:36" x14ac:dyDescent="0.25">
      <c r="A2" s="2" t="s">
        <v>98</v>
      </c>
    </row>
    <row r="4" spans="1:36" x14ac:dyDescent="0.25">
      <c r="A4" s="5" t="s">
        <v>96</v>
      </c>
      <c r="N4" s="2" t="s">
        <v>2</v>
      </c>
    </row>
    <row r="5" spans="1:36" s="9" customFormat="1" x14ac:dyDescent="0.25">
      <c r="A5" s="6" t="s">
        <v>3</v>
      </c>
      <c r="B5" s="6" t="s">
        <v>4</v>
      </c>
      <c r="C5" s="7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8" t="s">
        <v>16</v>
      </c>
      <c r="O5" s="8" t="s">
        <v>17</v>
      </c>
      <c r="P5" s="8" t="s">
        <v>18</v>
      </c>
      <c r="Q5" s="8" t="s">
        <v>19</v>
      </c>
      <c r="R5" s="8" t="s">
        <v>20</v>
      </c>
      <c r="S5" s="8" t="s">
        <v>21</v>
      </c>
      <c r="T5" s="8" t="s">
        <v>22</v>
      </c>
      <c r="U5" s="8" t="s">
        <v>23</v>
      </c>
      <c r="V5" s="8" t="s">
        <v>24</v>
      </c>
      <c r="W5" s="8" t="s">
        <v>25</v>
      </c>
      <c r="X5" s="8" t="s">
        <v>26</v>
      </c>
      <c r="Y5" s="8" t="s">
        <v>27</v>
      </c>
      <c r="Z5" s="8" t="s">
        <v>28</v>
      </c>
      <c r="AA5" s="8" t="s">
        <v>29</v>
      </c>
      <c r="AC5" s="10" t="s">
        <v>30</v>
      </c>
      <c r="AD5" s="10" t="s">
        <v>31</v>
      </c>
      <c r="AE5" s="10" t="s">
        <v>32</v>
      </c>
      <c r="AF5" s="10" t="s">
        <v>33</v>
      </c>
      <c r="AH5" s="11" t="s">
        <v>34</v>
      </c>
      <c r="AJ5" s="11" t="s">
        <v>35</v>
      </c>
    </row>
    <row r="6" spans="1:36" x14ac:dyDescent="0.25">
      <c r="A6" s="12" t="s">
        <v>66</v>
      </c>
      <c r="B6" s="12" t="s">
        <v>36</v>
      </c>
      <c r="C6" s="13" t="s">
        <v>37</v>
      </c>
      <c r="D6" s="14">
        <f t="shared" ref="D6:AA16" si="0">D91</f>
        <v>1</v>
      </c>
      <c r="E6" s="14">
        <f t="shared" si="0"/>
        <v>1</v>
      </c>
      <c r="F6" s="14">
        <f t="shared" si="0"/>
        <v>1</v>
      </c>
      <c r="G6" s="14">
        <f t="shared" si="0"/>
        <v>1</v>
      </c>
      <c r="H6" s="14">
        <f t="shared" si="0"/>
        <v>1</v>
      </c>
      <c r="I6" s="14">
        <f t="shared" si="0"/>
        <v>1</v>
      </c>
      <c r="J6" s="14">
        <f t="shared" si="0"/>
        <v>1</v>
      </c>
      <c r="K6" s="14">
        <f t="shared" si="0"/>
        <v>0.9</v>
      </c>
      <c r="L6" s="14">
        <f>0.5</f>
        <v>0.5</v>
      </c>
      <c r="M6" s="14">
        <f t="shared" ref="M6:T6" si="1">0.5</f>
        <v>0.5</v>
      </c>
      <c r="N6" s="14">
        <f t="shared" si="1"/>
        <v>0.5</v>
      </c>
      <c r="O6" s="14">
        <f t="shared" si="1"/>
        <v>0.5</v>
      </c>
      <c r="P6" s="14">
        <f t="shared" si="1"/>
        <v>0.5</v>
      </c>
      <c r="Q6" s="14">
        <f t="shared" si="1"/>
        <v>0.5</v>
      </c>
      <c r="R6" s="14">
        <f t="shared" si="1"/>
        <v>0.5</v>
      </c>
      <c r="S6" s="14">
        <f t="shared" si="1"/>
        <v>0.5</v>
      </c>
      <c r="T6" s="14">
        <f t="shared" si="1"/>
        <v>0.5</v>
      </c>
      <c r="U6" s="14">
        <f t="shared" si="0"/>
        <v>0.5</v>
      </c>
      <c r="V6" s="14">
        <f t="shared" si="0"/>
        <v>0.9</v>
      </c>
      <c r="W6" s="14">
        <f t="shared" si="0"/>
        <v>0.9</v>
      </c>
      <c r="X6" s="14">
        <f t="shared" si="0"/>
        <v>0.9</v>
      </c>
      <c r="Y6" s="14">
        <f t="shared" si="0"/>
        <v>1</v>
      </c>
      <c r="Z6" s="14">
        <f t="shared" si="0"/>
        <v>1</v>
      </c>
      <c r="AA6" s="14">
        <f t="shared" si="0"/>
        <v>1</v>
      </c>
      <c r="AC6" s="15">
        <f t="shared" ref="AC6:AC44" si="2">MAX(D6:AA6)</f>
        <v>1</v>
      </c>
      <c r="AD6" s="16">
        <f t="shared" ref="AD6:AD44" si="3">MIN(D6:AA6)</f>
        <v>0.5</v>
      </c>
      <c r="AE6" s="16">
        <f t="shared" ref="AE6:AE20" si="4">SUM(D6:AA6)</f>
        <v>18.600000000000001</v>
      </c>
      <c r="AF6" s="17">
        <f>SUMPRODUCT(AE6:AE8,[1]Notes!$C$49:$C$51)</f>
        <v>7131.0000000000018</v>
      </c>
      <c r="AH6" s="18" t="s">
        <v>38</v>
      </c>
      <c r="AJ6" s="2" t="s">
        <v>39</v>
      </c>
    </row>
    <row r="7" spans="1:36" x14ac:dyDescent="0.25">
      <c r="A7" s="12"/>
      <c r="B7" s="12"/>
      <c r="C7" s="13" t="s">
        <v>95</v>
      </c>
      <c r="D7" s="14">
        <f t="shared" si="0"/>
        <v>1</v>
      </c>
      <c r="E7" s="14">
        <f t="shared" si="0"/>
        <v>1</v>
      </c>
      <c r="F7" s="14">
        <f t="shared" si="0"/>
        <v>1</v>
      </c>
      <c r="G7" s="14">
        <f t="shared" si="0"/>
        <v>1</v>
      </c>
      <c r="H7" s="14">
        <f t="shared" si="0"/>
        <v>1</v>
      </c>
      <c r="I7" s="14">
        <f t="shared" si="0"/>
        <v>1</v>
      </c>
      <c r="J7" s="14">
        <f t="shared" si="0"/>
        <v>1</v>
      </c>
      <c r="K7" s="14">
        <f t="shared" si="0"/>
        <v>0.9</v>
      </c>
      <c r="L7" s="14">
        <f>0.8</f>
        <v>0.8</v>
      </c>
      <c r="M7" s="14">
        <f t="shared" ref="M7:U8" si="5">0.8</f>
        <v>0.8</v>
      </c>
      <c r="N7" s="14">
        <f t="shared" si="5"/>
        <v>0.8</v>
      </c>
      <c r="O7" s="14">
        <f t="shared" si="5"/>
        <v>0.8</v>
      </c>
      <c r="P7" s="14">
        <f t="shared" si="5"/>
        <v>0.8</v>
      </c>
      <c r="Q7" s="14">
        <f t="shared" si="5"/>
        <v>0.8</v>
      </c>
      <c r="R7" s="14">
        <f t="shared" si="5"/>
        <v>0.8</v>
      </c>
      <c r="S7" s="14">
        <f t="shared" si="5"/>
        <v>0.8</v>
      </c>
      <c r="T7" s="14">
        <f t="shared" si="5"/>
        <v>0.8</v>
      </c>
      <c r="U7" s="14">
        <f t="shared" si="5"/>
        <v>0.8</v>
      </c>
      <c r="V7" s="14">
        <f t="shared" si="0"/>
        <v>0.9</v>
      </c>
      <c r="W7" s="14">
        <f t="shared" si="0"/>
        <v>0.9</v>
      </c>
      <c r="X7" s="14">
        <f t="shared" si="0"/>
        <v>0.9</v>
      </c>
      <c r="Y7" s="14">
        <f t="shared" si="0"/>
        <v>1</v>
      </c>
      <c r="Z7" s="14">
        <f t="shared" si="0"/>
        <v>1</v>
      </c>
      <c r="AA7" s="14">
        <f t="shared" si="0"/>
        <v>1</v>
      </c>
      <c r="AC7" s="15">
        <f t="shared" si="2"/>
        <v>1</v>
      </c>
      <c r="AD7" s="16">
        <f t="shared" si="3"/>
        <v>0.8</v>
      </c>
      <c r="AE7" s="16">
        <f t="shared" si="4"/>
        <v>21.600000000000005</v>
      </c>
      <c r="AF7" s="16"/>
      <c r="AH7" s="19"/>
      <c r="AJ7" s="3" t="s">
        <v>41</v>
      </c>
    </row>
    <row r="8" spans="1:36" x14ac:dyDescent="0.25">
      <c r="A8" s="12"/>
      <c r="B8" s="12"/>
      <c r="C8" s="13" t="s">
        <v>40</v>
      </c>
      <c r="D8" s="14">
        <f t="shared" si="0"/>
        <v>1</v>
      </c>
      <c r="E8" s="14">
        <f t="shared" si="0"/>
        <v>1</v>
      </c>
      <c r="F8" s="14">
        <f t="shared" si="0"/>
        <v>1</v>
      </c>
      <c r="G8" s="14">
        <f t="shared" si="0"/>
        <v>1</v>
      </c>
      <c r="H8" s="14">
        <f t="shared" si="0"/>
        <v>1</v>
      </c>
      <c r="I8" s="14">
        <f t="shared" si="0"/>
        <v>1</v>
      </c>
      <c r="J8" s="14">
        <f t="shared" si="0"/>
        <v>1</v>
      </c>
      <c r="K8" s="14">
        <f t="shared" si="0"/>
        <v>0.9</v>
      </c>
      <c r="L8" s="14">
        <f>0.8</f>
        <v>0.8</v>
      </c>
      <c r="M8" s="14">
        <f t="shared" si="5"/>
        <v>0.8</v>
      </c>
      <c r="N8" s="14">
        <f t="shared" si="5"/>
        <v>0.8</v>
      </c>
      <c r="O8" s="14">
        <f t="shared" si="5"/>
        <v>0.8</v>
      </c>
      <c r="P8" s="14">
        <f t="shared" si="5"/>
        <v>0.8</v>
      </c>
      <c r="Q8" s="14">
        <f t="shared" si="5"/>
        <v>0.8</v>
      </c>
      <c r="R8" s="14">
        <f t="shared" si="5"/>
        <v>0.8</v>
      </c>
      <c r="S8" s="14">
        <f t="shared" si="5"/>
        <v>0.8</v>
      </c>
      <c r="T8" s="14">
        <f t="shared" si="5"/>
        <v>0.8</v>
      </c>
      <c r="U8" s="14">
        <f t="shared" si="5"/>
        <v>0.8</v>
      </c>
      <c r="V8" s="14">
        <f t="shared" si="0"/>
        <v>0.9</v>
      </c>
      <c r="W8" s="14">
        <f t="shared" si="0"/>
        <v>0.9</v>
      </c>
      <c r="X8" s="14">
        <f t="shared" si="0"/>
        <v>0.9</v>
      </c>
      <c r="Y8" s="14">
        <f t="shared" si="0"/>
        <v>1</v>
      </c>
      <c r="Z8" s="14">
        <f t="shared" si="0"/>
        <v>1</v>
      </c>
      <c r="AA8" s="14">
        <f t="shared" si="0"/>
        <v>1</v>
      </c>
      <c r="AC8" s="15">
        <f t="shared" si="2"/>
        <v>1</v>
      </c>
      <c r="AD8" s="16">
        <f t="shared" si="3"/>
        <v>0.8</v>
      </c>
      <c r="AE8" s="16">
        <f t="shared" si="4"/>
        <v>21.600000000000005</v>
      </c>
      <c r="AF8" s="16"/>
      <c r="AH8" s="19"/>
      <c r="AJ8" s="3" t="s">
        <v>43</v>
      </c>
    </row>
    <row r="9" spans="1:36" x14ac:dyDescent="0.25">
      <c r="A9" s="2" t="s">
        <v>44</v>
      </c>
      <c r="B9" s="2" t="s">
        <v>36</v>
      </c>
      <c r="C9" s="3" t="s">
        <v>37</v>
      </c>
      <c r="D9" s="20">
        <f t="shared" ref="D9:AA11" si="6">D94</f>
        <v>0.1</v>
      </c>
      <c r="E9" s="20">
        <f t="shared" si="6"/>
        <v>0.1</v>
      </c>
      <c r="F9" s="20">
        <f t="shared" si="6"/>
        <v>0.1</v>
      </c>
      <c r="G9" s="20">
        <f t="shared" si="6"/>
        <v>0.1</v>
      </c>
      <c r="H9" s="20">
        <f t="shared" si="6"/>
        <v>0.2</v>
      </c>
      <c r="I9" s="20">
        <f>0.2</f>
        <v>0.2</v>
      </c>
      <c r="J9" s="20">
        <f t="shared" ref="J9:K9" si="7">0.2</f>
        <v>0.2</v>
      </c>
      <c r="K9" s="20">
        <f t="shared" si="7"/>
        <v>0.2</v>
      </c>
      <c r="L9" s="20">
        <f t="shared" si="6"/>
        <v>0.2</v>
      </c>
      <c r="M9" s="20">
        <f t="shared" si="6"/>
        <v>0.1</v>
      </c>
      <c r="N9" s="20">
        <f t="shared" si="6"/>
        <v>0.1</v>
      </c>
      <c r="O9" s="20">
        <f t="shared" si="6"/>
        <v>0.1</v>
      </c>
      <c r="P9" s="20">
        <f t="shared" si="6"/>
        <v>0.1</v>
      </c>
      <c r="Q9" s="20">
        <f t="shared" si="6"/>
        <v>0.1</v>
      </c>
      <c r="R9" s="20">
        <f t="shared" si="6"/>
        <v>0.1</v>
      </c>
      <c r="S9" s="20">
        <f t="shared" si="6"/>
        <v>0.2</v>
      </c>
      <c r="T9" s="20">
        <f t="shared" si="6"/>
        <v>0.4</v>
      </c>
      <c r="U9" s="20">
        <f>0.4</f>
        <v>0.4</v>
      </c>
      <c r="V9" s="20">
        <f t="shared" si="6"/>
        <v>0.8</v>
      </c>
      <c r="W9" s="20">
        <f t="shared" si="6"/>
        <v>1</v>
      </c>
      <c r="X9" s="20">
        <f t="shared" si="6"/>
        <v>1</v>
      </c>
      <c r="Y9" s="20">
        <f t="shared" si="6"/>
        <v>0.7</v>
      </c>
      <c r="Z9" s="20">
        <f t="shared" si="6"/>
        <v>0.4</v>
      </c>
      <c r="AA9" s="20">
        <f t="shared" si="6"/>
        <v>0.2</v>
      </c>
      <c r="AC9" s="21">
        <f t="shared" si="2"/>
        <v>1</v>
      </c>
      <c r="AD9" s="22">
        <f t="shared" si="3"/>
        <v>0.1</v>
      </c>
      <c r="AE9" s="22">
        <f t="shared" si="4"/>
        <v>7.1000000000000014</v>
      </c>
      <c r="AF9" s="23">
        <f>SUMPRODUCT(AE9:AE11,[1]Notes!$C$49:$C$51)</f>
        <v>2591.5000000000005</v>
      </c>
      <c r="AH9" s="24" t="s">
        <v>38</v>
      </c>
      <c r="AJ9" s="3"/>
    </row>
    <row r="10" spans="1:36" x14ac:dyDescent="0.25">
      <c r="C10" s="3" t="s">
        <v>95</v>
      </c>
      <c r="D10" s="20">
        <f t="shared" si="6"/>
        <v>0.1</v>
      </c>
      <c r="E10" s="20">
        <f t="shared" si="6"/>
        <v>0.1</v>
      </c>
      <c r="F10" s="20">
        <f t="shared" si="6"/>
        <v>0.1</v>
      </c>
      <c r="G10" s="20">
        <f t="shared" si="6"/>
        <v>0.1</v>
      </c>
      <c r="H10" s="20">
        <f t="shared" si="6"/>
        <v>0.2</v>
      </c>
      <c r="I10" s="20">
        <f t="shared" ref="I10:K11" si="8">0.2</f>
        <v>0.2</v>
      </c>
      <c r="J10" s="20">
        <f t="shared" si="8"/>
        <v>0.2</v>
      </c>
      <c r="K10" s="20">
        <f t="shared" si="8"/>
        <v>0.2</v>
      </c>
      <c r="L10" s="20">
        <f t="shared" si="6"/>
        <v>0.2</v>
      </c>
      <c r="M10" s="20">
        <f t="shared" si="6"/>
        <v>0.1</v>
      </c>
      <c r="N10" s="20">
        <f t="shared" si="6"/>
        <v>0.1</v>
      </c>
      <c r="O10" s="20">
        <f t="shared" si="6"/>
        <v>0.1</v>
      </c>
      <c r="P10" s="20">
        <f t="shared" si="6"/>
        <v>0.1</v>
      </c>
      <c r="Q10" s="20">
        <f t="shared" si="6"/>
        <v>0.1</v>
      </c>
      <c r="R10" s="20">
        <f t="shared" si="6"/>
        <v>0.1</v>
      </c>
      <c r="S10" s="20">
        <f t="shared" si="6"/>
        <v>0.2</v>
      </c>
      <c r="T10" s="20">
        <f t="shared" si="6"/>
        <v>0.4</v>
      </c>
      <c r="U10" s="20">
        <f t="shared" ref="U10:U11" si="9">0.4</f>
        <v>0.4</v>
      </c>
      <c r="V10" s="20">
        <f t="shared" si="6"/>
        <v>0.8</v>
      </c>
      <c r="W10" s="20">
        <f t="shared" si="6"/>
        <v>1</v>
      </c>
      <c r="X10" s="20">
        <f t="shared" si="6"/>
        <v>1</v>
      </c>
      <c r="Y10" s="20">
        <f t="shared" si="6"/>
        <v>0.7</v>
      </c>
      <c r="Z10" s="20">
        <f t="shared" si="6"/>
        <v>0.4</v>
      </c>
      <c r="AA10" s="20">
        <f t="shared" si="6"/>
        <v>0.2</v>
      </c>
      <c r="AC10" s="21">
        <f t="shared" si="2"/>
        <v>1</v>
      </c>
      <c r="AD10" s="22">
        <f t="shared" si="3"/>
        <v>0.1</v>
      </c>
      <c r="AE10" s="22">
        <f t="shared" si="4"/>
        <v>7.1000000000000014</v>
      </c>
      <c r="AF10" s="22"/>
      <c r="AH10" s="25"/>
    </row>
    <row r="11" spans="1:36" x14ac:dyDescent="0.25">
      <c r="C11" s="3" t="s">
        <v>40</v>
      </c>
      <c r="D11" s="20">
        <f t="shared" si="6"/>
        <v>0.1</v>
      </c>
      <c r="E11" s="20">
        <f t="shared" si="6"/>
        <v>0.1</v>
      </c>
      <c r="F11" s="20">
        <f t="shared" si="6"/>
        <v>0.1</v>
      </c>
      <c r="G11" s="20">
        <f t="shared" si="6"/>
        <v>0.1</v>
      </c>
      <c r="H11" s="20">
        <f t="shared" si="6"/>
        <v>0.2</v>
      </c>
      <c r="I11" s="20">
        <f t="shared" si="8"/>
        <v>0.2</v>
      </c>
      <c r="J11" s="20">
        <f t="shared" si="8"/>
        <v>0.2</v>
      </c>
      <c r="K11" s="20">
        <f t="shared" si="8"/>
        <v>0.2</v>
      </c>
      <c r="L11" s="20">
        <f t="shared" si="6"/>
        <v>0.2</v>
      </c>
      <c r="M11" s="20">
        <f t="shared" si="6"/>
        <v>0.1</v>
      </c>
      <c r="N11" s="20">
        <f t="shared" si="6"/>
        <v>0.1</v>
      </c>
      <c r="O11" s="20">
        <f t="shared" si="6"/>
        <v>0.1</v>
      </c>
      <c r="P11" s="20">
        <f t="shared" si="6"/>
        <v>0.1</v>
      </c>
      <c r="Q11" s="20">
        <f t="shared" si="6"/>
        <v>0.1</v>
      </c>
      <c r="R11" s="20">
        <f t="shared" si="6"/>
        <v>0.1</v>
      </c>
      <c r="S11" s="20">
        <f t="shared" si="6"/>
        <v>0.2</v>
      </c>
      <c r="T11" s="20">
        <f t="shared" si="6"/>
        <v>0.4</v>
      </c>
      <c r="U11" s="20">
        <f t="shared" si="9"/>
        <v>0.4</v>
      </c>
      <c r="V11" s="20">
        <f t="shared" si="6"/>
        <v>0.8</v>
      </c>
      <c r="W11" s="20">
        <f t="shared" si="6"/>
        <v>1</v>
      </c>
      <c r="X11" s="20">
        <f t="shared" si="6"/>
        <v>1</v>
      </c>
      <c r="Y11" s="20">
        <f t="shared" si="6"/>
        <v>0.7</v>
      </c>
      <c r="Z11" s="20">
        <f t="shared" si="6"/>
        <v>0.4</v>
      </c>
      <c r="AA11" s="20">
        <f t="shared" si="6"/>
        <v>0.2</v>
      </c>
      <c r="AC11" s="21">
        <f t="shared" si="2"/>
        <v>1</v>
      </c>
      <c r="AD11" s="22">
        <f t="shared" si="3"/>
        <v>0.1</v>
      </c>
      <c r="AE11" s="22">
        <f t="shared" si="4"/>
        <v>7.1000000000000014</v>
      </c>
      <c r="AF11" s="22"/>
      <c r="AH11" s="25"/>
    </row>
    <row r="12" spans="1:36" x14ac:dyDescent="0.25">
      <c r="A12" s="57" t="s">
        <v>67</v>
      </c>
      <c r="B12" s="12" t="s">
        <v>36</v>
      </c>
      <c r="C12" s="13" t="s">
        <v>37</v>
      </c>
      <c r="D12" s="14">
        <f t="shared" si="0"/>
        <v>0.5</v>
      </c>
      <c r="E12" s="14">
        <f t="shared" si="0"/>
        <v>0.4</v>
      </c>
      <c r="F12" s="14">
        <f t="shared" si="0"/>
        <v>0.4</v>
      </c>
      <c r="G12" s="14">
        <f t="shared" si="0"/>
        <v>0.4</v>
      </c>
      <c r="H12" s="14">
        <f t="shared" si="0"/>
        <v>0.4</v>
      </c>
      <c r="I12" s="14">
        <f t="shared" si="0"/>
        <v>0.4</v>
      </c>
      <c r="J12" s="14">
        <f t="shared" si="0"/>
        <v>0.5</v>
      </c>
      <c r="K12" s="14">
        <f t="shared" si="0"/>
        <v>0.7</v>
      </c>
      <c r="L12" s="14">
        <f t="shared" si="0"/>
        <v>0.7</v>
      </c>
      <c r="M12" s="14">
        <f t="shared" si="0"/>
        <v>0.7</v>
      </c>
      <c r="N12" s="14">
        <f t="shared" si="0"/>
        <v>0.7</v>
      </c>
      <c r="O12" s="14">
        <f t="shared" si="0"/>
        <v>0.7</v>
      </c>
      <c r="P12" s="14">
        <f t="shared" si="0"/>
        <v>0.7</v>
      </c>
      <c r="Q12" s="14">
        <f t="shared" si="0"/>
        <v>0.7</v>
      </c>
      <c r="R12" s="14">
        <f t="shared" si="0"/>
        <v>0.7</v>
      </c>
      <c r="S12" s="14">
        <f t="shared" si="0"/>
        <v>0.7</v>
      </c>
      <c r="T12" s="14">
        <f t="shared" si="0"/>
        <v>0.8</v>
      </c>
      <c r="U12" s="14">
        <f t="shared" si="0"/>
        <v>1</v>
      </c>
      <c r="V12" s="14">
        <f t="shared" si="0"/>
        <v>1</v>
      </c>
      <c r="W12" s="14">
        <f t="shared" si="0"/>
        <v>0.9</v>
      </c>
      <c r="X12" s="14">
        <f t="shared" si="0"/>
        <v>0.9</v>
      </c>
      <c r="Y12" s="14">
        <f t="shared" si="0"/>
        <v>0.8</v>
      </c>
      <c r="Z12" s="14">
        <f t="shared" si="0"/>
        <v>0.7</v>
      </c>
      <c r="AA12" s="14">
        <f t="shared" si="0"/>
        <v>0.6</v>
      </c>
      <c r="AC12" s="15">
        <f t="shared" si="2"/>
        <v>1</v>
      </c>
      <c r="AD12" s="16">
        <f t="shared" si="3"/>
        <v>0.4</v>
      </c>
      <c r="AE12" s="16">
        <f t="shared" si="4"/>
        <v>16.000000000000004</v>
      </c>
      <c r="AF12" s="17">
        <f>SUMPRODUCT(AE12:AE14,[1]Notes!$C$49:$C$51)</f>
        <v>5840.0000000000009</v>
      </c>
      <c r="AH12" s="18" t="s">
        <v>38</v>
      </c>
    </row>
    <row r="13" spans="1:36" x14ac:dyDescent="0.25">
      <c r="A13" s="26"/>
      <c r="B13" s="12"/>
      <c r="C13" s="13" t="s">
        <v>95</v>
      </c>
      <c r="D13" s="14">
        <f t="shared" si="0"/>
        <v>0.5</v>
      </c>
      <c r="E13" s="14">
        <f t="shared" si="0"/>
        <v>0.4</v>
      </c>
      <c r="F13" s="14">
        <f t="shared" si="0"/>
        <v>0.4</v>
      </c>
      <c r="G13" s="14">
        <f t="shared" si="0"/>
        <v>0.4</v>
      </c>
      <c r="H13" s="14">
        <f t="shared" si="0"/>
        <v>0.4</v>
      </c>
      <c r="I13" s="14">
        <f t="shared" si="0"/>
        <v>0.4</v>
      </c>
      <c r="J13" s="14">
        <f t="shared" si="0"/>
        <v>0.5</v>
      </c>
      <c r="K13" s="14">
        <f t="shared" si="0"/>
        <v>0.7</v>
      </c>
      <c r="L13" s="14">
        <f t="shared" si="0"/>
        <v>0.7</v>
      </c>
      <c r="M13" s="14">
        <f t="shared" si="0"/>
        <v>0.7</v>
      </c>
      <c r="N13" s="14">
        <f t="shared" si="0"/>
        <v>0.7</v>
      </c>
      <c r="O13" s="14">
        <f t="shared" si="0"/>
        <v>0.7</v>
      </c>
      <c r="P13" s="14">
        <f t="shared" si="0"/>
        <v>0.7</v>
      </c>
      <c r="Q13" s="14">
        <f t="shared" si="0"/>
        <v>0.7</v>
      </c>
      <c r="R13" s="14">
        <f t="shared" si="0"/>
        <v>0.7</v>
      </c>
      <c r="S13" s="14">
        <f t="shared" si="0"/>
        <v>0.7</v>
      </c>
      <c r="T13" s="14">
        <f t="shared" si="0"/>
        <v>0.8</v>
      </c>
      <c r="U13" s="14">
        <f t="shared" si="0"/>
        <v>1</v>
      </c>
      <c r="V13" s="14">
        <f t="shared" si="0"/>
        <v>1</v>
      </c>
      <c r="W13" s="14">
        <f t="shared" si="0"/>
        <v>0.9</v>
      </c>
      <c r="X13" s="14">
        <f t="shared" si="0"/>
        <v>0.9</v>
      </c>
      <c r="Y13" s="14">
        <f t="shared" si="0"/>
        <v>0.8</v>
      </c>
      <c r="Z13" s="14">
        <f t="shared" si="0"/>
        <v>0.7</v>
      </c>
      <c r="AA13" s="14">
        <f t="shared" si="0"/>
        <v>0.6</v>
      </c>
      <c r="AC13" s="15">
        <f t="shared" si="2"/>
        <v>1</v>
      </c>
      <c r="AD13" s="16">
        <f t="shared" si="3"/>
        <v>0.4</v>
      </c>
      <c r="AE13" s="16">
        <f t="shared" si="4"/>
        <v>16.000000000000004</v>
      </c>
      <c r="AF13" s="16"/>
      <c r="AH13" s="19" t="s">
        <v>45</v>
      </c>
    </row>
    <row r="14" spans="1:36" x14ac:dyDescent="0.25">
      <c r="A14" s="12"/>
      <c r="B14" s="12"/>
      <c r="C14" s="13" t="s">
        <v>40</v>
      </c>
      <c r="D14" s="14">
        <f t="shared" si="0"/>
        <v>0.5</v>
      </c>
      <c r="E14" s="14">
        <f t="shared" si="0"/>
        <v>0.4</v>
      </c>
      <c r="F14" s="14">
        <f t="shared" si="0"/>
        <v>0.4</v>
      </c>
      <c r="G14" s="14">
        <f t="shared" si="0"/>
        <v>0.4</v>
      </c>
      <c r="H14" s="14">
        <f t="shared" si="0"/>
        <v>0.4</v>
      </c>
      <c r="I14" s="14">
        <f t="shared" si="0"/>
        <v>0.4</v>
      </c>
      <c r="J14" s="14">
        <f t="shared" si="0"/>
        <v>0.5</v>
      </c>
      <c r="K14" s="14">
        <f t="shared" si="0"/>
        <v>0.7</v>
      </c>
      <c r="L14" s="14">
        <f t="shared" si="0"/>
        <v>0.7</v>
      </c>
      <c r="M14" s="14">
        <f t="shared" si="0"/>
        <v>0.7</v>
      </c>
      <c r="N14" s="14">
        <f t="shared" si="0"/>
        <v>0.7</v>
      </c>
      <c r="O14" s="14">
        <f t="shared" si="0"/>
        <v>0.7</v>
      </c>
      <c r="P14" s="14">
        <f t="shared" si="0"/>
        <v>0.7</v>
      </c>
      <c r="Q14" s="14">
        <f t="shared" si="0"/>
        <v>0.7</v>
      </c>
      <c r="R14" s="14">
        <f t="shared" si="0"/>
        <v>0.7</v>
      </c>
      <c r="S14" s="14">
        <f t="shared" si="0"/>
        <v>0.7</v>
      </c>
      <c r="T14" s="14">
        <f t="shared" si="0"/>
        <v>0.8</v>
      </c>
      <c r="U14" s="14">
        <f t="shared" si="0"/>
        <v>1</v>
      </c>
      <c r="V14" s="14">
        <f t="shared" si="0"/>
        <v>1</v>
      </c>
      <c r="W14" s="14">
        <f t="shared" si="0"/>
        <v>0.9</v>
      </c>
      <c r="X14" s="14">
        <f t="shared" si="0"/>
        <v>0.9</v>
      </c>
      <c r="Y14" s="14">
        <f t="shared" si="0"/>
        <v>0.8</v>
      </c>
      <c r="Z14" s="14">
        <f t="shared" si="0"/>
        <v>0.7</v>
      </c>
      <c r="AA14" s="14">
        <f t="shared" si="0"/>
        <v>0.6</v>
      </c>
      <c r="AC14" s="15">
        <f t="shared" si="2"/>
        <v>1</v>
      </c>
      <c r="AD14" s="16">
        <f t="shared" si="3"/>
        <v>0.4</v>
      </c>
      <c r="AE14" s="16">
        <f t="shared" si="4"/>
        <v>16.000000000000004</v>
      </c>
      <c r="AF14" s="16"/>
      <c r="AH14" s="19"/>
    </row>
    <row r="15" spans="1:36" x14ac:dyDescent="0.25">
      <c r="A15" s="2" t="s">
        <v>46</v>
      </c>
      <c r="B15" s="2" t="s">
        <v>36</v>
      </c>
      <c r="C15" s="3" t="s">
        <v>37</v>
      </c>
      <c r="D15" s="20">
        <f t="shared" si="0"/>
        <v>1</v>
      </c>
      <c r="E15" s="20">
        <f t="shared" si="0"/>
        <v>1</v>
      </c>
      <c r="F15" s="20">
        <f t="shared" si="0"/>
        <v>1</v>
      </c>
      <c r="G15" s="20">
        <f t="shared" si="0"/>
        <v>1</v>
      </c>
      <c r="H15" s="20">
        <f t="shared" si="0"/>
        <v>1</v>
      </c>
      <c r="I15" s="20">
        <f t="shared" si="0"/>
        <v>1</v>
      </c>
      <c r="J15" s="20">
        <f t="shared" si="0"/>
        <v>1</v>
      </c>
      <c r="K15" s="20">
        <f t="shared" si="0"/>
        <v>1</v>
      </c>
      <c r="L15" s="20">
        <f t="shared" si="0"/>
        <v>1</v>
      </c>
      <c r="M15" s="20">
        <f t="shared" si="0"/>
        <v>1</v>
      </c>
      <c r="N15" s="20">
        <f t="shared" si="0"/>
        <v>1</v>
      </c>
      <c r="O15" s="20">
        <f t="shared" si="0"/>
        <v>1</v>
      </c>
      <c r="P15" s="20">
        <f t="shared" si="0"/>
        <v>1</v>
      </c>
      <c r="Q15" s="20">
        <f t="shared" si="0"/>
        <v>1</v>
      </c>
      <c r="R15" s="20">
        <f t="shared" si="0"/>
        <v>1</v>
      </c>
      <c r="S15" s="20">
        <f t="shared" si="0"/>
        <v>1</v>
      </c>
      <c r="T15" s="20">
        <f t="shared" si="0"/>
        <v>1</v>
      </c>
      <c r="U15" s="20">
        <f t="shared" si="0"/>
        <v>1</v>
      </c>
      <c r="V15" s="20">
        <f t="shared" si="0"/>
        <v>1</v>
      </c>
      <c r="W15" s="20">
        <f t="shared" si="0"/>
        <v>1</v>
      </c>
      <c r="X15" s="20">
        <f t="shared" si="0"/>
        <v>1</v>
      </c>
      <c r="Y15" s="20">
        <f t="shared" si="0"/>
        <v>1</v>
      </c>
      <c r="Z15" s="20">
        <f t="shared" si="0"/>
        <v>1</v>
      </c>
      <c r="AA15" s="20">
        <f t="shared" si="0"/>
        <v>1</v>
      </c>
      <c r="AC15" s="21">
        <f t="shared" si="2"/>
        <v>1</v>
      </c>
      <c r="AD15" s="22">
        <f t="shared" si="3"/>
        <v>1</v>
      </c>
      <c r="AE15" s="22">
        <f t="shared" si="4"/>
        <v>24</v>
      </c>
      <c r="AF15" s="23">
        <f>SUMPRODUCT(AE15:AE17,[1]Notes!$C$49:$C$51)</f>
        <v>8760</v>
      </c>
      <c r="AH15" s="24" t="s">
        <v>38</v>
      </c>
    </row>
    <row r="16" spans="1:36" x14ac:dyDescent="0.25">
      <c r="A16" s="27"/>
      <c r="C16" s="3" t="s">
        <v>95</v>
      </c>
      <c r="D16" s="20">
        <f t="shared" si="0"/>
        <v>1</v>
      </c>
      <c r="E16" s="20">
        <f t="shared" si="0"/>
        <v>1</v>
      </c>
      <c r="F16" s="20">
        <f t="shared" si="0"/>
        <v>1</v>
      </c>
      <c r="G16" s="20">
        <f t="shared" si="0"/>
        <v>1</v>
      </c>
      <c r="H16" s="20">
        <f t="shared" si="0"/>
        <v>1</v>
      </c>
      <c r="I16" s="20">
        <f t="shared" si="0"/>
        <v>1</v>
      </c>
      <c r="J16" s="20">
        <f t="shared" si="0"/>
        <v>1</v>
      </c>
      <c r="K16" s="20">
        <f t="shared" si="0"/>
        <v>1</v>
      </c>
      <c r="L16" s="20">
        <f t="shared" si="0"/>
        <v>1</v>
      </c>
      <c r="M16" s="20">
        <f t="shared" si="0"/>
        <v>1</v>
      </c>
      <c r="N16" s="20">
        <f t="shared" si="0"/>
        <v>1</v>
      </c>
      <c r="O16" s="20">
        <f t="shared" si="0"/>
        <v>1</v>
      </c>
      <c r="P16" s="20">
        <f t="shared" si="0"/>
        <v>1</v>
      </c>
      <c r="Q16" s="20">
        <f t="shared" si="0"/>
        <v>1</v>
      </c>
      <c r="R16" s="20">
        <f t="shared" si="0"/>
        <v>1</v>
      </c>
      <c r="S16" s="20">
        <f t="shared" ref="S16:AA16" si="10">S101</f>
        <v>1</v>
      </c>
      <c r="T16" s="20">
        <f t="shared" si="10"/>
        <v>1</v>
      </c>
      <c r="U16" s="20">
        <f t="shared" si="10"/>
        <v>1</v>
      </c>
      <c r="V16" s="20">
        <f t="shared" si="10"/>
        <v>1</v>
      </c>
      <c r="W16" s="20">
        <f t="shared" si="10"/>
        <v>1</v>
      </c>
      <c r="X16" s="20">
        <f t="shared" si="10"/>
        <v>1</v>
      </c>
      <c r="Y16" s="20">
        <f t="shared" si="10"/>
        <v>1</v>
      </c>
      <c r="Z16" s="20">
        <f t="shared" si="10"/>
        <v>1</v>
      </c>
      <c r="AA16" s="20">
        <f t="shared" si="10"/>
        <v>1</v>
      </c>
      <c r="AC16" s="21">
        <f t="shared" si="2"/>
        <v>1</v>
      </c>
      <c r="AD16" s="22">
        <f t="shared" si="3"/>
        <v>1</v>
      </c>
      <c r="AE16" s="22">
        <f t="shared" si="4"/>
        <v>24</v>
      </c>
      <c r="AF16" s="22"/>
      <c r="AH16" s="25"/>
    </row>
    <row r="17" spans="1:34" x14ac:dyDescent="0.25">
      <c r="C17" s="3" t="s">
        <v>40</v>
      </c>
      <c r="D17" s="20">
        <f t="shared" ref="D17:AA17" si="11">D102</f>
        <v>1</v>
      </c>
      <c r="E17" s="20">
        <f t="shared" si="11"/>
        <v>1</v>
      </c>
      <c r="F17" s="20">
        <f t="shared" si="11"/>
        <v>1</v>
      </c>
      <c r="G17" s="20">
        <f t="shared" si="11"/>
        <v>1</v>
      </c>
      <c r="H17" s="20">
        <f t="shared" si="11"/>
        <v>1</v>
      </c>
      <c r="I17" s="20">
        <f t="shared" si="11"/>
        <v>1</v>
      </c>
      <c r="J17" s="20">
        <f t="shared" si="11"/>
        <v>1</v>
      </c>
      <c r="K17" s="20">
        <f t="shared" si="11"/>
        <v>1</v>
      </c>
      <c r="L17" s="20">
        <f t="shared" si="11"/>
        <v>1</v>
      </c>
      <c r="M17" s="20">
        <f t="shared" si="11"/>
        <v>1</v>
      </c>
      <c r="N17" s="20">
        <f t="shared" si="11"/>
        <v>1</v>
      </c>
      <c r="O17" s="20">
        <f t="shared" si="11"/>
        <v>1</v>
      </c>
      <c r="P17" s="20">
        <f t="shared" si="11"/>
        <v>1</v>
      </c>
      <c r="Q17" s="20">
        <f t="shared" si="11"/>
        <v>1</v>
      </c>
      <c r="R17" s="20">
        <f t="shared" si="11"/>
        <v>1</v>
      </c>
      <c r="S17" s="20">
        <f t="shared" si="11"/>
        <v>1</v>
      </c>
      <c r="T17" s="20">
        <f t="shared" si="11"/>
        <v>1</v>
      </c>
      <c r="U17" s="20">
        <f t="shared" si="11"/>
        <v>1</v>
      </c>
      <c r="V17" s="20">
        <f t="shared" si="11"/>
        <v>1</v>
      </c>
      <c r="W17" s="20">
        <f t="shared" si="11"/>
        <v>1</v>
      </c>
      <c r="X17" s="20">
        <f t="shared" si="11"/>
        <v>1</v>
      </c>
      <c r="Y17" s="20">
        <f t="shared" si="11"/>
        <v>1</v>
      </c>
      <c r="Z17" s="20">
        <f t="shared" si="11"/>
        <v>1</v>
      </c>
      <c r="AA17" s="20">
        <f t="shared" si="11"/>
        <v>1</v>
      </c>
      <c r="AC17" s="21">
        <f t="shared" si="2"/>
        <v>1</v>
      </c>
      <c r="AD17" s="22">
        <f t="shared" si="3"/>
        <v>1</v>
      </c>
      <c r="AE17" s="22">
        <f t="shared" si="4"/>
        <v>24</v>
      </c>
      <c r="AF17" s="22"/>
      <c r="AH17" s="25"/>
    </row>
    <row r="18" spans="1:34" x14ac:dyDescent="0.25">
      <c r="A18" s="12" t="s">
        <v>47</v>
      </c>
      <c r="B18" s="12" t="s">
        <v>48</v>
      </c>
      <c r="C18" s="13" t="s">
        <v>37</v>
      </c>
      <c r="D18" s="28">
        <v>1</v>
      </c>
      <c r="E18" s="28">
        <v>1</v>
      </c>
      <c r="F18" s="28">
        <v>1</v>
      </c>
      <c r="G18" s="28">
        <v>1</v>
      </c>
      <c r="H18" s="28">
        <v>1</v>
      </c>
      <c r="I18" s="28">
        <v>1</v>
      </c>
      <c r="J18" s="28">
        <v>1</v>
      </c>
      <c r="K18" s="28">
        <v>1</v>
      </c>
      <c r="L18" s="28">
        <v>1</v>
      </c>
      <c r="M18" s="28">
        <v>1</v>
      </c>
      <c r="N18" s="28">
        <v>1</v>
      </c>
      <c r="O18" s="28">
        <v>1</v>
      </c>
      <c r="P18" s="28">
        <v>1</v>
      </c>
      <c r="Q18" s="28">
        <v>1</v>
      </c>
      <c r="R18" s="28">
        <v>1</v>
      </c>
      <c r="S18" s="28">
        <v>1</v>
      </c>
      <c r="T18" s="28">
        <v>1</v>
      </c>
      <c r="U18" s="28">
        <v>1</v>
      </c>
      <c r="V18" s="28">
        <v>1</v>
      </c>
      <c r="W18" s="28">
        <v>1</v>
      </c>
      <c r="X18" s="28">
        <v>1</v>
      </c>
      <c r="Y18" s="28">
        <v>1</v>
      </c>
      <c r="Z18" s="28">
        <v>1</v>
      </c>
      <c r="AA18" s="28">
        <v>1</v>
      </c>
      <c r="AC18" s="29">
        <f t="shared" si="2"/>
        <v>1</v>
      </c>
      <c r="AD18" s="30">
        <f t="shared" si="3"/>
        <v>1</v>
      </c>
      <c r="AE18" s="16">
        <f t="shared" si="4"/>
        <v>24</v>
      </c>
      <c r="AF18" s="17">
        <f>SUMPRODUCT(AE18:AE20,[1]Notes!$C$49:$C$51)</f>
        <v>8760</v>
      </c>
      <c r="AH18" s="18" t="s">
        <v>49</v>
      </c>
    </row>
    <row r="19" spans="1:34" x14ac:dyDescent="0.25">
      <c r="A19" s="12"/>
      <c r="B19" s="12"/>
      <c r="C19" s="13" t="s">
        <v>95</v>
      </c>
      <c r="D19" s="28">
        <v>1</v>
      </c>
      <c r="E19" s="28">
        <v>1</v>
      </c>
      <c r="F19" s="28">
        <v>1</v>
      </c>
      <c r="G19" s="28">
        <v>1</v>
      </c>
      <c r="H19" s="28">
        <v>1</v>
      </c>
      <c r="I19" s="28">
        <v>1</v>
      </c>
      <c r="J19" s="28">
        <v>1</v>
      </c>
      <c r="K19" s="28">
        <v>1</v>
      </c>
      <c r="L19" s="28">
        <v>1</v>
      </c>
      <c r="M19" s="28">
        <v>1</v>
      </c>
      <c r="N19" s="28">
        <v>1</v>
      </c>
      <c r="O19" s="28">
        <v>1</v>
      </c>
      <c r="P19" s="28">
        <v>1</v>
      </c>
      <c r="Q19" s="28">
        <v>1</v>
      </c>
      <c r="R19" s="28">
        <v>1</v>
      </c>
      <c r="S19" s="28">
        <v>1</v>
      </c>
      <c r="T19" s="28">
        <v>1</v>
      </c>
      <c r="U19" s="28">
        <v>1</v>
      </c>
      <c r="V19" s="28">
        <v>1</v>
      </c>
      <c r="W19" s="28">
        <v>1</v>
      </c>
      <c r="X19" s="28">
        <v>1</v>
      </c>
      <c r="Y19" s="28">
        <v>1</v>
      </c>
      <c r="Z19" s="28">
        <v>1</v>
      </c>
      <c r="AA19" s="28">
        <v>1</v>
      </c>
      <c r="AC19" s="29">
        <f t="shared" si="2"/>
        <v>1</v>
      </c>
      <c r="AD19" s="30">
        <f t="shared" si="3"/>
        <v>1</v>
      </c>
      <c r="AE19" s="16">
        <f t="shared" si="4"/>
        <v>24</v>
      </c>
      <c r="AF19" s="16"/>
      <c r="AH19" s="19" t="s">
        <v>50</v>
      </c>
    </row>
    <row r="20" spans="1:34" x14ac:dyDescent="0.25">
      <c r="A20" s="12"/>
      <c r="B20" s="12"/>
      <c r="C20" s="13" t="s">
        <v>40</v>
      </c>
      <c r="D20" s="28">
        <v>1</v>
      </c>
      <c r="E20" s="28">
        <v>1</v>
      </c>
      <c r="F20" s="28">
        <v>1</v>
      </c>
      <c r="G20" s="28">
        <v>1</v>
      </c>
      <c r="H20" s="28">
        <v>1</v>
      </c>
      <c r="I20" s="28">
        <v>1</v>
      </c>
      <c r="J20" s="28">
        <v>1</v>
      </c>
      <c r="K20" s="28">
        <v>1</v>
      </c>
      <c r="L20" s="28">
        <v>1</v>
      </c>
      <c r="M20" s="28">
        <v>1</v>
      </c>
      <c r="N20" s="28">
        <v>1</v>
      </c>
      <c r="O20" s="28">
        <v>1</v>
      </c>
      <c r="P20" s="28">
        <v>1</v>
      </c>
      <c r="Q20" s="28">
        <v>1</v>
      </c>
      <c r="R20" s="28">
        <v>1</v>
      </c>
      <c r="S20" s="28">
        <v>1</v>
      </c>
      <c r="T20" s="28">
        <v>1</v>
      </c>
      <c r="U20" s="28">
        <v>1</v>
      </c>
      <c r="V20" s="28">
        <v>1</v>
      </c>
      <c r="W20" s="28">
        <v>1</v>
      </c>
      <c r="X20" s="28">
        <v>1</v>
      </c>
      <c r="Y20" s="28">
        <v>1</v>
      </c>
      <c r="Z20" s="28">
        <v>1</v>
      </c>
      <c r="AA20" s="28">
        <v>1</v>
      </c>
      <c r="AC20" s="29">
        <f t="shared" si="2"/>
        <v>1</v>
      </c>
      <c r="AD20" s="30">
        <f t="shared" si="3"/>
        <v>1</v>
      </c>
      <c r="AE20" s="16">
        <f t="shared" si="4"/>
        <v>24</v>
      </c>
      <c r="AF20" s="16"/>
      <c r="AH20" s="19"/>
    </row>
    <row r="21" spans="1:34" x14ac:dyDescent="0.25">
      <c r="A21" s="2" t="s">
        <v>68</v>
      </c>
      <c r="B21" s="2" t="s">
        <v>51</v>
      </c>
      <c r="C21" s="3" t="s">
        <v>37</v>
      </c>
      <c r="D21" s="31">
        <f t="shared" ref="D21:AA26" si="12">D103</f>
        <v>75</v>
      </c>
      <c r="E21" s="31">
        <f t="shared" si="12"/>
        <v>75</v>
      </c>
      <c r="F21" s="31">
        <f t="shared" si="12"/>
        <v>75</v>
      </c>
      <c r="G21" s="31">
        <f t="shared" si="12"/>
        <v>75</v>
      </c>
      <c r="H21" s="31">
        <f t="shared" si="12"/>
        <v>75</v>
      </c>
      <c r="I21" s="31">
        <f t="shared" si="12"/>
        <v>75</v>
      </c>
      <c r="J21" s="31">
        <f t="shared" si="12"/>
        <v>75</v>
      </c>
      <c r="K21" s="31">
        <f t="shared" si="12"/>
        <v>75</v>
      </c>
      <c r="L21" s="31">
        <f t="shared" si="12"/>
        <v>75</v>
      </c>
      <c r="M21" s="31">
        <f t="shared" si="12"/>
        <v>75</v>
      </c>
      <c r="N21" s="31">
        <f t="shared" si="12"/>
        <v>75</v>
      </c>
      <c r="O21" s="31">
        <f t="shared" si="12"/>
        <v>75</v>
      </c>
      <c r="P21" s="31">
        <f t="shared" si="12"/>
        <v>75</v>
      </c>
      <c r="Q21" s="31">
        <f t="shared" si="12"/>
        <v>75</v>
      </c>
      <c r="R21" s="31">
        <f t="shared" si="12"/>
        <v>75</v>
      </c>
      <c r="S21" s="31">
        <f t="shared" si="12"/>
        <v>75</v>
      </c>
      <c r="T21" s="31">
        <f t="shared" si="12"/>
        <v>75</v>
      </c>
      <c r="U21" s="31">
        <f t="shared" si="12"/>
        <v>75</v>
      </c>
      <c r="V21" s="31">
        <f t="shared" si="12"/>
        <v>75</v>
      </c>
      <c r="W21" s="31">
        <f t="shared" si="12"/>
        <v>75</v>
      </c>
      <c r="X21" s="31">
        <f t="shared" si="12"/>
        <v>75</v>
      </c>
      <c r="Y21" s="31">
        <f t="shared" si="12"/>
        <v>75</v>
      </c>
      <c r="Z21" s="31">
        <f t="shared" si="12"/>
        <v>75</v>
      </c>
      <c r="AA21" s="31">
        <f t="shared" si="12"/>
        <v>75</v>
      </c>
      <c r="AC21" s="32">
        <f t="shared" si="2"/>
        <v>75</v>
      </c>
      <c r="AD21" s="31">
        <f t="shared" si="3"/>
        <v>75</v>
      </c>
      <c r="AE21" s="31">
        <f t="shared" ref="AE21:AE26" si="13">AVERAGE(D21:AA21)</f>
        <v>75</v>
      </c>
      <c r="AF21" s="22"/>
      <c r="AH21" s="25" t="s">
        <v>38</v>
      </c>
    </row>
    <row r="22" spans="1:34" x14ac:dyDescent="0.25">
      <c r="C22" s="3" t="s">
        <v>95</v>
      </c>
      <c r="D22" s="31">
        <f t="shared" si="12"/>
        <v>75</v>
      </c>
      <c r="E22" s="31">
        <f t="shared" si="12"/>
        <v>75</v>
      </c>
      <c r="F22" s="31">
        <f t="shared" si="12"/>
        <v>75</v>
      </c>
      <c r="G22" s="31">
        <f t="shared" si="12"/>
        <v>75</v>
      </c>
      <c r="H22" s="31">
        <f t="shared" si="12"/>
        <v>75</v>
      </c>
      <c r="I22" s="31">
        <f t="shared" si="12"/>
        <v>75</v>
      </c>
      <c r="J22" s="31">
        <f t="shared" si="12"/>
        <v>75</v>
      </c>
      <c r="K22" s="31">
        <f t="shared" si="12"/>
        <v>75</v>
      </c>
      <c r="L22" s="31">
        <f t="shared" si="12"/>
        <v>75</v>
      </c>
      <c r="M22" s="31">
        <f t="shared" si="12"/>
        <v>75</v>
      </c>
      <c r="N22" s="31">
        <f t="shared" si="12"/>
        <v>75</v>
      </c>
      <c r="O22" s="31">
        <f t="shared" si="12"/>
        <v>75</v>
      </c>
      <c r="P22" s="31">
        <f t="shared" si="12"/>
        <v>75</v>
      </c>
      <c r="Q22" s="31">
        <f t="shared" si="12"/>
        <v>75</v>
      </c>
      <c r="R22" s="31">
        <f t="shared" si="12"/>
        <v>75</v>
      </c>
      <c r="S22" s="31">
        <f t="shared" si="12"/>
        <v>75</v>
      </c>
      <c r="T22" s="31">
        <f t="shared" si="12"/>
        <v>75</v>
      </c>
      <c r="U22" s="31">
        <f t="shared" si="12"/>
        <v>75</v>
      </c>
      <c r="V22" s="31">
        <f t="shared" si="12"/>
        <v>75</v>
      </c>
      <c r="W22" s="31">
        <f t="shared" si="12"/>
        <v>75</v>
      </c>
      <c r="X22" s="31">
        <f t="shared" si="12"/>
        <v>75</v>
      </c>
      <c r="Y22" s="31">
        <f t="shared" si="12"/>
        <v>75</v>
      </c>
      <c r="Z22" s="31">
        <f t="shared" si="12"/>
        <v>75</v>
      </c>
      <c r="AA22" s="31">
        <f t="shared" si="12"/>
        <v>75</v>
      </c>
      <c r="AC22" s="32">
        <f t="shared" si="2"/>
        <v>75</v>
      </c>
      <c r="AD22" s="31">
        <f t="shared" si="3"/>
        <v>75</v>
      </c>
      <c r="AE22" s="31">
        <f t="shared" si="13"/>
        <v>75</v>
      </c>
      <c r="AF22" s="22"/>
      <c r="AH22" s="25"/>
    </row>
    <row r="23" spans="1:34" x14ac:dyDescent="0.25">
      <c r="C23" s="3" t="s">
        <v>40</v>
      </c>
      <c r="D23" s="31">
        <f t="shared" si="12"/>
        <v>75</v>
      </c>
      <c r="E23" s="31">
        <f t="shared" si="12"/>
        <v>75</v>
      </c>
      <c r="F23" s="31">
        <f t="shared" si="12"/>
        <v>75</v>
      </c>
      <c r="G23" s="31">
        <f t="shared" si="12"/>
        <v>75</v>
      </c>
      <c r="H23" s="31">
        <f t="shared" si="12"/>
        <v>75</v>
      </c>
      <c r="I23" s="31">
        <f t="shared" si="12"/>
        <v>75</v>
      </c>
      <c r="J23" s="31">
        <f t="shared" si="12"/>
        <v>75</v>
      </c>
      <c r="K23" s="31">
        <f t="shared" si="12"/>
        <v>75</v>
      </c>
      <c r="L23" s="31">
        <f t="shared" si="12"/>
        <v>75</v>
      </c>
      <c r="M23" s="31">
        <f t="shared" si="12"/>
        <v>75</v>
      </c>
      <c r="N23" s="31">
        <f t="shared" si="12"/>
        <v>75</v>
      </c>
      <c r="O23" s="31">
        <f t="shared" si="12"/>
        <v>75</v>
      </c>
      <c r="P23" s="31">
        <f t="shared" si="12"/>
        <v>75</v>
      </c>
      <c r="Q23" s="31">
        <f t="shared" si="12"/>
        <v>75</v>
      </c>
      <c r="R23" s="31">
        <f t="shared" si="12"/>
        <v>75</v>
      </c>
      <c r="S23" s="31">
        <f t="shared" si="12"/>
        <v>75</v>
      </c>
      <c r="T23" s="31">
        <f t="shared" si="12"/>
        <v>75</v>
      </c>
      <c r="U23" s="31">
        <f t="shared" si="12"/>
        <v>75</v>
      </c>
      <c r="V23" s="31">
        <f t="shared" si="12"/>
        <v>75</v>
      </c>
      <c r="W23" s="31">
        <f t="shared" si="12"/>
        <v>75</v>
      </c>
      <c r="X23" s="31">
        <f t="shared" si="12"/>
        <v>75</v>
      </c>
      <c r="Y23" s="31">
        <f t="shared" si="12"/>
        <v>75</v>
      </c>
      <c r="Z23" s="31">
        <f t="shared" si="12"/>
        <v>75</v>
      </c>
      <c r="AA23" s="31">
        <f t="shared" si="12"/>
        <v>75</v>
      </c>
      <c r="AC23" s="32">
        <f t="shared" si="2"/>
        <v>75</v>
      </c>
      <c r="AD23" s="31">
        <f t="shared" si="3"/>
        <v>75</v>
      </c>
      <c r="AE23" s="31">
        <f t="shared" si="13"/>
        <v>75</v>
      </c>
      <c r="AF23" s="22"/>
      <c r="AH23" s="25"/>
    </row>
    <row r="24" spans="1:34" x14ac:dyDescent="0.25">
      <c r="A24" s="12" t="s">
        <v>69</v>
      </c>
      <c r="B24" s="12" t="s">
        <v>51</v>
      </c>
      <c r="C24" s="13" t="s">
        <v>37</v>
      </c>
      <c r="D24" s="17">
        <f t="shared" si="12"/>
        <v>70</v>
      </c>
      <c r="E24" s="17">
        <f t="shared" si="12"/>
        <v>70</v>
      </c>
      <c r="F24" s="17">
        <f t="shared" si="12"/>
        <v>70</v>
      </c>
      <c r="G24" s="17">
        <f t="shared" si="12"/>
        <v>70</v>
      </c>
      <c r="H24" s="17">
        <f t="shared" si="12"/>
        <v>70</v>
      </c>
      <c r="I24" s="17">
        <f t="shared" si="12"/>
        <v>70</v>
      </c>
      <c r="J24" s="17">
        <f t="shared" si="12"/>
        <v>70</v>
      </c>
      <c r="K24" s="17">
        <f t="shared" si="12"/>
        <v>70</v>
      </c>
      <c r="L24" s="17">
        <f t="shared" si="12"/>
        <v>70</v>
      </c>
      <c r="M24" s="17">
        <f t="shared" si="12"/>
        <v>70</v>
      </c>
      <c r="N24" s="17">
        <f t="shared" si="12"/>
        <v>70</v>
      </c>
      <c r="O24" s="17">
        <f t="shared" si="12"/>
        <v>70</v>
      </c>
      <c r="P24" s="17">
        <f t="shared" si="12"/>
        <v>70</v>
      </c>
      <c r="Q24" s="17">
        <f t="shared" si="12"/>
        <v>70</v>
      </c>
      <c r="R24" s="17">
        <f t="shared" si="12"/>
        <v>70</v>
      </c>
      <c r="S24" s="17">
        <f t="shared" si="12"/>
        <v>70</v>
      </c>
      <c r="T24" s="17">
        <f t="shared" si="12"/>
        <v>70</v>
      </c>
      <c r="U24" s="17">
        <f t="shared" si="12"/>
        <v>70</v>
      </c>
      <c r="V24" s="17">
        <f t="shared" si="12"/>
        <v>70</v>
      </c>
      <c r="W24" s="17">
        <f t="shared" si="12"/>
        <v>70</v>
      </c>
      <c r="X24" s="17">
        <f t="shared" si="12"/>
        <v>70</v>
      </c>
      <c r="Y24" s="17">
        <f t="shared" si="12"/>
        <v>70</v>
      </c>
      <c r="Z24" s="17">
        <f t="shared" si="12"/>
        <v>70</v>
      </c>
      <c r="AA24" s="17">
        <f t="shared" si="12"/>
        <v>70</v>
      </c>
      <c r="AC24" s="29">
        <f t="shared" si="2"/>
        <v>70</v>
      </c>
      <c r="AD24" s="30">
        <f t="shared" si="3"/>
        <v>70</v>
      </c>
      <c r="AE24" s="30">
        <f t="shared" si="13"/>
        <v>70</v>
      </c>
      <c r="AF24" s="16"/>
      <c r="AH24" s="19" t="s">
        <v>38</v>
      </c>
    </row>
    <row r="25" spans="1:34" x14ac:dyDescent="0.25">
      <c r="A25" s="12"/>
      <c r="B25" s="12"/>
      <c r="C25" s="13" t="s">
        <v>95</v>
      </c>
      <c r="D25" s="17">
        <f t="shared" si="12"/>
        <v>70</v>
      </c>
      <c r="E25" s="17">
        <f t="shared" si="12"/>
        <v>70</v>
      </c>
      <c r="F25" s="17">
        <f t="shared" si="12"/>
        <v>70</v>
      </c>
      <c r="G25" s="17">
        <f t="shared" si="12"/>
        <v>70</v>
      </c>
      <c r="H25" s="17">
        <f t="shared" si="12"/>
        <v>70</v>
      </c>
      <c r="I25" s="17">
        <f t="shared" si="12"/>
        <v>70</v>
      </c>
      <c r="J25" s="17">
        <f t="shared" si="12"/>
        <v>70</v>
      </c>
      <c r="K25" s="17">
        <f t="shared" si="12"/>
        <v>70</v>
      </c>
      <c r="L25" s="17">
        <f t="shared" si="12"/>
        <v>70</v>
      </c>
      <c r="M25" s="17">
        <f t="shared" si="12"/>
        <v>70</v>
      </c>
      <c r="N25" s="17">
        <f t="shared" si="12"/>
        <v>70</v>
      </c>
      <c r="O25" s="17">
        <f t="shared" si="12"/>
        <v>70</v>
      </c>
      <c r="P25" s="17">
        <f t="shared" si="12"/>
        <v>70</v>
      </c>
      <c r="Q25" s="17">
        <f t="shared" si="12"/>
        <v>70</v>
      </c>
      <c r="R25" s="17">
        <f t="shared" si="12"/>
        <v>70</v>
      </c>
      <c r="S25" s="17">
        <f t="shared" si="12"/>
        <v>70</v>
      </c>
      <c r="T25" s="17">
        <f t="shared" si="12"/>
        <v>70</v>
      </c>
      <c r="U25" s="17">
        <f t="shared" si="12"/>
        <v>70</v>
      </c>
      <c r="V25" s="17">
        <f t="shared" si="12"/>
        <v>70</v>
      </c>
      <c r="W25" s="17">
        <f t="shared" si="12"/>
        <v>70</v>
      </c>
      <c r="X25" s="17">
        <f t="shared" si="12"/>
        <v>70</v>
      </c>
      <c r="Y25" s="17">
        <f t="shared" si="12"/>
        <v>70</v>
      </c>
      <c r="Z25" s="17">
        <f t="shared" si="12"/>
        <v>70</v>
      </c>
      <c r="AA25" s="17">
        <f t="shared" si="12"/>
        <v>70</v>
      </c>
      <c r="AC25" s="29">
        <f t="shared" si="2"/>
        <v>70</v>
      </c>
      <c r="AD25" s="30">
        <f t="shared" si="3"/>
        <v>70</v>
      </c>
      <c r="AE25" s="30">
        <f t="shared" si="13"/>
        <v>70</v>
      </c>
      <c r="AF25" s="16"/>
      <c r="AH25" s="19"/>
    </row>
    <row r="26" spans="1:34" x14ac:dyDescent="0.25">
      <c r="A26" s="12"/>
      <c r="B26" s="12"/>
      <c r="C26" s="13" t="s">
        <v>40</v>
      </c>
      <c r="D26" s="30">
        <f t="shared" si="12"/>
        <v>70</v>
      </c>
      <c r="E26" s="30">
        <f t="shared" si="12"/>
        <v>70</v>
      </c>
      <c r="F26" s="30">
        <f t="shared" si="12"/>
        <v>70</v>
      </c>
      <c r="G26" s="30">
        <f t="shared" si="12"/>
        <v>70</v>
      </c>
      <c r="H26" s="30">
        <f t="shared" si="12"/>
        <v>70</v>
      </c>
      <c r="I26" s="30">
        <f t="shared" si="12"/>
        <v>70</v>
      </c>
      <c r="J26" s="30">
        <f t="shared" si="12"/>
        <v>70</v>
      </c>
      <c r="K26" s="30">
        <f t="shared" si="12"/>
        <v>70</v>
      </c>
      <c r="L26" s="30">
        <f t="shared" si="12"/>
        <v>70</v>
      </c>
      <c r="M26" s="30">
        <f t="shared" si="12"/>
        <v>70</v>
      </c>
      <c r="N26" s="30">
        <f t="shared" si="12"/>
        <v>70</v>
      </c>
      <c r="O26" s="30">
        <f t="shared" si="12"/>
        <v>70</v>
      </c>
      <c r="P26" s="30">
        <f t="shared" si="12"/>
        <v>70</v>
      </c>
      <c r="Q26" s="30">
        <f t="shared" si="12"/>
        <v>70</v>
      </c>
      <c r="R26" s="30">
        <f t="shared" si="12"/>
        <v>70</v>
      </c>
      <c r="S26" s="30">
        <f t="shared" si="12"/>
        <v>70</v>
      </c>
      <c r="T26" s="30">
        <f t="shared" si="12"/>
        <v>70</v>
      </c>
      <c r="U26" s="30">
        <f t="shared" si="12"/>
        <v>70</v>
      </c>
      <c r="V26" s="30">
        <f t="shared" si="12"/>
        <v>70</v>
      </c>
      <c r="W26" s="30">
        <f t="shared" si="12"/>
        <v>70</v>
      </c>
      <c r="X26" s="30">
        <f t="shared" si="12"/>
        <v>70</v>
      </c>
      <c r="Y26" s="30">
        <f t="shared" si="12"/>
        <v>70</v>
      </c>
      <c r="Z26" s="30">
        <f t="shared" si="12"/>
        <v>70</v>
      </c>
      <c r="AA26" s="30">
        <f t="shared" si="12"/>
        <v>70</v>
      </c>
      <c r="AC26" s="29">
        <f t="shared" si="2"/>
        <v>70</v>
      </c>
      <c r="AD26" s="30">
        <f t="shared" si="3"/>
        <v>70</v>
      </c>
      <c r="AE26" s="30">
        <f t="shared" si="13"/>
        <v>70</v>
      </c>
      <c r="AF26" s="16"/>
      <c r="AH26" s="19"/>
    </row>
    <row r="27" spans="1:34" x14ac:dyDescent="0.25">
      <c r="A27" s="2" t="s">
        <v>52</v>
      </c>
      <c r="B27" s="2" t="s">
        <v>36</v>
      </c>
      <c r="C27" s="3" t="s">
        <v>37</v>
      </c>
      <c r="D27" s="20">
        <f t="shared" ref="D27:AA32" si="14">D71</f>
        <v>0</v>
      </c>
      <c r="E27" s="20">
        <f t="shared" si="14"/>
        <v>0</v>
      </c>
      <c r="F27" s="20">
        <f t="shared" si="14"/>
        <v>0</v>
      </c>
      <c r="G27" s="20">
        <f t="shared" si="14"/>
        <v>0.05</v>
      </c>
      <c r="H27" s="20">
        <f t="shared" si="14"/>
        <v>0.05</v>
      </c>
      <c r="I27" s="20">
        <f t="shared" si="14"/>
        <v>0.05</v>
      </c>
      <c r="J27" s="20">
        <f t="shared" si="14"/>
        <v>0.8</v>
      </c>
      <c r="K27" s="20">
        <f t="shared" si="14"/>
        <v>0.7</v>
      </c>
      <c r="L27" s="20">
        <f t="shared" si="14"/>
        <v>0.5</v>
      </c>
      <c r="M27" s="20">
        <f t="shared" si="14"/>
        <v>0.4</v>
      </c>
      <c r="N27" s="20">
        <f t="shared" si="14"/>
        <v>0.25</v>
      </c>
      <c r="O27" s="20">
        <f t="shared" si="14"/>
        <v>0.25</v>
      </c>
      <c r="P27" s="20">
        <f t="shared" si="14"/>
        <v>0.25</v>
      </c>
      <c r="Q27" s="20">
        <f t="shared" si="14"/>
        <v>0.25</v>
      </c>
      <c r="R27" s="20">
        <f t="shared" si="14"/>
        <v>0.5</v>
      </c>
      <c r="S27" s="20">
        <f t="shared" si="14"/>
        <v>0.6</v>
      </c>
      <c r="T27" s="20">
        <f t="shared" si="14"/>
        <v>0.7</v>
      </c>
      <c r="U27" s="20">
        <f t="shared" si="14"/>
        <v>0.7</v>
      </c>
      <c r="V27" s="20">
        <f t="shared" si="14"/>
        <v>0.4</v>
      </c>
      <c r="W27" s="20">
        <f t="shared" si="14"/>
        <v>0.25</v>
      </c>
      <c r="X27" s="20">
        <f t="shared" si="14"/>
        <v>0.2</v>
      </c>
      <c r="Y27" s="20">
        <f t="shared" si="14"/>
        <v>0.2</v>
      </c>
      <c r="Z27" s="20">
        <f t="shared" si="14"/>
        <v>0.05</v>
      </c>
      <c r="AA27" s="20">
        <f t="shared" si="14"/>
        <v>0.05</v>
      </c>
      <c r="AC27" s="21">
        <f t="shared" si="2"/>
        <v>0.8</v>
      </c>
      <c r="AD27" s="22">
        <f t="shared" si="3"/>
        <v>0</v>
      </c>
      <c r="AE27" s="22">
        <f>SUM(D27:AA27)</f>
        <v>7.2</v>
      </c>
      <c r="AF27" s="23">
        <f>SUMPRODUCT(AE27:AE29,[1]Notes!$C$49:$C$51)</f>
        <v>2628</v>
      </c>
      <c r="AH27" s="25" t="s">
        <v>53</v>
      </c>
    </row>
    <row r="28" spans="1:34" x14ac:dyDescent="0.25">
      <c r="C28" s="3" t="s">
        <v>95</v>
      </c>
      <c r="D28" s="20">
        <f t="shared" si="14"/>
        <v>0</v>
      </c>
      <c r="E28" s="20">
        <f t="shared" si="14"/>
        <v>0</v>
      </c>
      <c r="F28" s="20">
        <f t="shared" si="14"/>
        <v>0</v>
      </c>
      <c r="G28" s="20">
        <f t="shared" si="14"/>
        <v>0.05</v>
      </c>
      <c r="H28" s="20">
        <f t="shared" si="14"/>
        <v>0.05</v>
      </c>
      <c r="I28" s="20">
        <f t="shared" si="14"/>
        <v>0.05</v>
      </c>
      <c r="J28" s="20">
        <f t="shared" si="14"/>
        <v>0.8</v>
      </c>
      <c r="K28" s="20">
        <f t="shared" si="14"/>
        <v>0.7</v>
      </c>
      <c r="L28" s="20">
        <f t="shared" si="14"/>
        <v>0.5</v>
      </c>
      <c r="M28" s="20">
        <f t="shared" si="14"/>
        <v>0.4</v>
      </c>
      <c r="N28" s="20">
        <f t="shared" si="14"/>
        <v>0.25</v>
      </c>
      <c r="O28" s="20">
        <f t="shared" si="14"/>
        <v>0.25</v>
      </c>
      <c r="P28" s="20">
        <f t="shared" si="14"/>
        <v>0.25</v>
      </c>
      <c r="Q28" s="20">
        <f t="shared" si="14"/>
        <v>0.25</v>
      </c>
      <c r="R28" s="20">
        <f t="shared" si="14"/>
        <v>0.5</v>
      </c>
      <c r="S28" s="20">
        <f t="shared" si="14"/>
        <v>0.6</v>
      </c>
      <c r="T28" s="20">
        <f t="shared" si="14"/>
        <v>0.7</v>
      </c>
      <c r="U28" s="20">
        <f t="shared" si="14"/>
        <v>0.7</v>
      </c>
      <c r="V28" s="20">
        <f t="shared" si="14"/>
        <v>0.4</v>
      </c>
      <c r="W28" s="20">
        <f t="shared" si="14"/>
        <v>0.25</v>
      </c>
      <c r="X28" s="20">
        <f t="shared" si="14"/>
        <v>0.2</v>
      </c>
      <c r="Y28" s="20">
        <f t="shared" si="14"/>
        <v>0.2</v>
      </c>
      <c r="Z28" s="20">
        <f t="shared" si="14"/>
        <v>0.05</v>
      </c>
      <c r="AA28" s="20">
        <f t="shared" si="14"/>
        <v>0.05</v>
      </c>
      <c r="AC28" s="21">
        <f t="shared" si="2"/>
        <v>0.8</v>
      </c>
      <c r="AD28" s="22">
        <f t="shared" si="3"/>
        <v>0</v>
      </c>
      <c r="AE28" s="22">
        <f>SUM(D28:AA28)</f>
        <v>7.2</v>
      </c>
      <c r="AF28" s="22"/>
      <c r="AH28" s="25"/>
    </row>
    <row r="29" spans="1:34" x14ac:dyDescent="0.25">
      <c r="C29" s="3" t="s">
        <v>40</v>
      </c>
      <c r="D29" s="20">
        <f t="shared" si="14"/>
        <v>0</v>
      </c>
      <c r="E29" s="20">
        <f t="shared" si="14"/>
        <v>0</v>
      </c>
      <c r="F29" s="20">
        <f t="shared" si="14"/>
        <v>0</v>
      </c>
      <c r="G29" s="20">
        <f t="shared" si="14"/>
        <v>0.05</v>
      </c>
      <c r="H29" s="20">
        <f t="shared" si="14"/>
        <v>0.05</v>
      </c>
      <c r="I29" s="20">
        <f t="shared" si="14"/>
        <v>0.05</v>
      </c>
      <c r="J29" s="20">
        <f t="shared" si="14"/>
        <v>0.8</v>
      </c>
      <c r="K29" s="20">
        <f t="shared" si="14"/>
        <v>0.7</v>
      </c>
      <c r="L29" s="20">
        <f t="shared" si="14"/>
        <v>0.5</v>
      </c>
      <c r="M29" s="20">
        <f t="shared" si="14"/>
        <v>0.4</v>
      </c>
      <c r="N29" s="20">
        <f t="shared" si="14"/>
        <v>0.25</v>
      </c>
      <c r="O29" s="20">
        <f t="shared" si="14"/>
        <v>0.25</v>
      </c>
      <c r="P29" s="20">
        <f t="shared" si="14"/>
        <v>0.25</v>
      </c>
      <c r="Q29" s="20">
        <f t="shared" si="14"/>
        <v>0.25</v>
      </c>
      <c r="R29" s="20">
        <f t="shared" si="14"/>
        <v>0.5</v>
      </c>
      <c r="S29" s="20">
        <f t="shared" si="14"/>
        <v>0.6</v>
      </c>
      <c r="T29" s="20">
        <f t="shared" si="14"/>
        <v>0.7</v>
      </c>
      <c r="U29" s="20">
        <f t="shared" si="14"/>
        <v>0.7</v>
      </c>
      <c r="V29" s="20">
        <f t="shared" si="14"/>
        <v>0.4</v>
      </c>
      <c r="W29" s="20">
        <f t="shared" si="14"/>
        <v>0.25</v>
      </c>
      <c r="X29" s="20">
        <f t="shared" si="14"/>
        <v>0.2</v>
      </c>
      <c r="Y29" s="20">
        <f t="shared" si="14"/>
        <v>0.2</v>
      </c>
      <c r="Z29" s="20">
        <f t="shared" si="14"/>
        <v>0.05</v>
      </c>
      <c r="AA29" s="20">
        <f t="shared" si="14"/>
        <v>0.05</v>
      </c>
      <c r="AC29" s="21">
        <f t="shared" si="2"/>
        <v>0.8</v>
      </c>
      <c r="AD29" s="22">
        <f t="shared" si="3"/>
        <v>0</v>
      </c>
      <c r="AE29" s="22">
        <f>SUM(D29:AA29)</f>
        <v>7.2</v>
      </c>
      <c r="AF29" s="22"/>
      <c r="AH29" s="25"/>
    </row>
    <row r="30" spans="1:34" x14ac:dyDescent="0.25">
      <c r="A30" s="12" t="s">
        <v>54</v>
      </c>
      <c r="B30" s="12" t="s">
        <v>51</v>
      </c>
      <c r="C30" s="13" t="s">
        <v>37</v>
      </c>
      <c r="D30" s="33">
        <f t="shared" si="14"/>
        <v>130</v>
      </c>
      <c r="E30" s="33">
        <f t="shared" si="14"/>
        <v>130</v>
      </c>
      <c r="F30" s="33">
        <f t="shared" si="14"/>
        <v>130</v>
      </c>
      <c r="G30" s="33">
        <f t="shared" si="14"/>
        <v>130</v>
      </c>
      <c r="H30" s="33">
        <f t="shared" si="14"/>
        <v>130</v>
      </c>
      <c r="I30" s="33">
        <f t="shared" si="14"/>
        <v>130</v>
      </c>
      <c r="J30" s="33">
        <f t="shared" si="14"/>
        <v>130</v>
      </c>
      <c r="K30" s="33">
        <f t="shared" si="14"/>
        <v>130</v>
      </c>
      <c r="L30" s="33">
        <f t="shared" si="14"/>
        <v>130</v>
      </c>
      <c r="M30" s="33">
        <f t="shared" si="14"/>
        <v>130</v>
      </c>
      <c r="N30" s="33">
        <f t="shared" si="14"/>
        <v>130</v>
      </c>
      <c r="O30" s="33">
        <f t="shared" si="14"/>
        <v>130</v>
      </c>
      <c r="P30" s="33">
        <f t="shared" si="14"/>
        <v>130</v>
      </c>
      <c r="Q30" s="33">
        <f t="shared" si="14"/>
        <v>130</v>
      </c>
      <c r="R30" s="33">
        <f t="shared" si="14"/>
        <v>130</v>
      </c>
      <c r="S30" s="33">
        <f t="shared" si="14"/>
        <v>130</v>
      </c>
      <c r="T30" s="33">
        <f t="shared" si="14"/>
        <v>130</v>
      </c>
      <c r="U30" s="33">
        <f t="shared" si="14"/>
        <v>130</v>
      </c>
      <c r="V30" s="33">
        <f t="shared" si="14"/>
        <v>130</v>
      </c>
      <c r="W30" s="33">
        <f t="shared" si="14"/>
        <v>130</v>
      </c>
      <c r="X30" s="33">
        <f t="shared" si="14"/>
        <v>130</v>
      </c>
      <c r="Y30" s="33">
        <f t="shared" si="14"/>
        <v>130</v>
      </c>
      <c r="Z30" s="33">
        <f t="shared" si="14"/>
        <v>130</v>
      </c>
      <c r="AA30" s="33">
        <f t="shared" si="14"/>
        <v>130</v>
      </c>
      <c r="AC30" s="29">
        <f t="shared" si="2"/>
        <v>130</v>
      </c>
      <c r="AD30" s="30">
        <f t="shared" si="3"/>
        <v>130</v>
      </c>
      <c r="AE30" s="30">
        <f>AVERAGE(D30:AA30)</f>
        <v>130</v>
      </c>
      <c r="AF30" s="16"/>
      <c r="AH30" s="19" t="s">
        <v>53</v>
      </c>
    </row>
    <row r="31" spans="1:34" x14ac:dyDescent="0.25">
      <c r="A31" s="12"/>
      <c r="B31" s="12"/>
      <c r="C31" s="13" t="s">
        <v>95</v>
      </c>
      <c r="D31" s="33">
        <f t="shared" si="14"/>
        <v>130</v>
      </c>
      <c r="E31" s="33">
        <f t="shared" si="14"/>
        <v>130</v>
      </c>
      <c r="F31" s="33">
        <f t="shared" si="14"/>
        <v>130</v>
      </c>
      <c r="G31" s="33">
        <f t="shared" si="14"/>
        <v>130</v>
      </c>
      <c r="H31" s="33">
        <f t="shared" si="14"/>
        <v>130</v>
      </c>
      <c r="I31" s="33">
        <f t="shared" si="14"/>
        <v>130</v>
      </c>
      <c r="J31" s="33">
        <f t="shared" si="14"/>
        <v>130</v>
      </c>
      <c r="K31" s="33">
        <f t="shared" si="14"/>
        <v>130</v>
      </c>
      <c r="L31" s="33">
        <f t="shared" si="14"/>
        <v>130</v>
      </c>
      <c r="M31" s="33">
        <f t="shared" si="14"/>
        <v>130</v>
      </c>
      <c r="N31" s="33">
        <f t="shared" si="14"/>
        <v>130</v>
      </c>
      <c r="O31" s="33">
        <f t="shared" si="14"/>
        <v>130</v>
      </c>
      <c r="P31" s="33">
        <f t="shared" si="14"/>
        <v>130</v>
      </c>
      <c r="Q31" s="33">
        <f t="shared" si="14"/>
        <v>130</v>
      </c>
      <c r="R31" s="33">
        <f t="shared" si="14"/>
        <v>130</v>
      </c>
      <c r="S31" s="33">
        <f t="shared" si="14"/>
        <v>130</v>
      </c>
      <c r="T31" s="33">
        <f t="shared" si="14"/>
        <v>130</v>
      </c>
      <c r="U31" s="33">
        <f t="shared" si="14"/>
        <v>130</v>
      </c>
      <c r="V31" s="33">
        <f t="shared" si="14"/>
        <v>130</v>
      </c>
      <c r="W31" s="33">
        <f t="shared" si="14"/>
        <v>130</v>
      </c>
      <c r="X31" s="33">
        <f t="shared" si="14"/>
        <v>130</v>
      </c>
      <c r="Y31" s="33">
        <f t="shared" si="14"/>
        <v>130</v>
      </c>
      <c r="Z31" s="33">
        <f t="shared" si="14"/>
        <v>130</v>
      </c>
      <c r="AA31" s="33">
        <f t="shared" si="14"/>
        <v>130</v>
      </c>
      <c r="AC31" s="29">
        <f t="shared" si="2"/>
        <v>130</v>
      </c>
      <c r="AD31" s="30">
        <f t="shared" si="3"/>
        <v>130</v>
      </c>
      <c r="AE31" s="30">
        <f>AVERAGE(D31:AA31)</f>
        <v>130</v>
      </c>
      <c r="AF31" s="16"/>
      <c r="AH31" s="19"/>
    </row>
    <row r="32" spans="1:34" x14ac:dyDescent="0.25">
      <c r="A32" s="12"/>
      <c r="B32" s="12"/>
      <c r="C32" s="13" t="s">
        <v>40</v>
      </c>
      <c r="D32" s="33">
        <f t="shared" si="14"/>
        <v>130</v>
      </c>
      <c r="E32" s="33">
        <f t="shared" si="14"/>
        <v>130</v>
      </c>
      <c r="F32" s="33">
        <f t="shared" si="14"/>
        <v>130</v>
      </c>
      <c r="G32" s="33">
        <f t="shared" si="14"/>
        <v>130</v>
      </c>
      <c r="H32" s="33">
        <f t="shared" si="14"/>
        <v>130</v>
      </c>
      <c r="I32" s="33">
        <f t="shared" si="14"/>
        <v>130</v>
      </c>
      <c r="J32" s="33">
        <f t="shared" si="14"/>
        <v>130</v>
      </c>
      <c r="K32" s="33">
        <f t="shared" si="14"/>
        <v>130</v>
      </c>
      <c r="L32" s="33">
        <f t="shared" si="14"/>
        <v>130</v>
      </c>
      <c r="M32" s="33">
        <f t="shared" si="14"/>
        <v>130</v>
      </c>
      <c r="N32" s="33">
        <f t="shared" si="14"/>
        <v>130</v>
      </c>
      <c r="O32" s="33">
        <f t="shared" si="14"/>
        <v>130</v>
      </c>
      <c r="P32" s="33">
        <f t="shared" si="14"/>
        <v>130</v>
      </c>
      <c r="Q32" s="33">
        <f t="shared" si="14"/>
        <v>130</v>
      </c>
      <c r="R32" s="33">
        <f t="shared" si="14"/>
        <v>130</v>
      </c>
      <c r="S32" s="33">
        <f t="shared" si="14"/>
        <v>130</v>
      </c>
      <c r="T32" s="33">
        <f t="shared" si="14"/>
        <v>130</v>
      </c>
      <c r="U32" s="33">
        <f t="shared" si="14"/>
        <v>130</v>
      </c>
      <c r="V32" s="33">
        <f t="shared" si="14"/>
        <v>130</v>
      </c>
      <c r="W32" s="33">
        <f t="shared" si="14"/>
        <v>130</v>
      </c>
      <c r="X32" s="33">
        <f t="shared" si="14"/>
        <v>130</v>
      </c>
      <c r="Y32" s="33">
        <f t="shared" si="14"/>
        <v>130</v>
      </c>
      <c r="Z32" s="33">
        <f t="shared" si="14"/>
        <v>130</v>
      </c>
      <c r="AA32" s="33">
        <f t="shared" si="14"/>
        <v>130</v>
      </c>
      <c r="AC32" s="29">
        <f t="shared" si="2"/>
        <v>130</v>
      </c>
      <c r="AD32" s="30">
        <f t="shared" si="3"/>
        <v>130</v>
      </c>
      <c r="AE32" s="30">
        <f>AVERAGE(D32:AA32)</f>
        <v>130</v>
      </c>
      <c r="AF32" s="16"/>
      <c r="AH32" s="19"/>
    </row>
    <row r="33" spans="1:36" x14ac:dyDescent="0.25">
      <c r="A33" s="2" t="s">
        <v>55</v>
      </c>
      <c r="B33" s="2" t="s">
        <v>36</v>
      </c>
      <c r="C33" s="3" t="s">
        <v>37</v>
      </c>
      <c r="D33" s="20">
        <v>1</v>
      </c>
      <c r="E33" s="20">
        <v>1</v>
      </c>
      <c r="F33" s="20">
        <v>1</v>
      </c>
      <c r="G33" s="20">
        <v>1</v>
      </c>
      <c r="H33" s="20">
        <v>1</v>
      </c>
      <c r="I33" s="20">
        <v>1</v>
      </c>
      <c r="J33" s="20">
        <v>1</v>
      </c>
      <c r="K33" s="20">
        <v>1</v>
      </c>
      <c r="L33" s="20">
        <v>1</v>
      </c>
      <c r="M33" s="20">
        <v>1</v>
      </c>
      <c r="N33" s="20">
        <v>1</v>
      </c>
      <c r="O33" s="20">
        <v>1</v>
      </c>
      <c r="P33" s="20">
        <v>1</v>
      </c>
      <c r="Q33" s="20">
        <v>1</v>
      </c>
      <c r="R33" s="20">
        <v>1</v>
      </c>
      <c r="S33" s="20">
        <v>1</v>
      </c>
      <c r="T33" s="20">
        <v>1</v>
      </c>
      <c r="U33" s="20">
        <v>1</v>
      </c>
      <c r="V33" s="20">
        <v>1</v>
      </c>
      <c r="W33" s="20">
        <v>1</v>
      </c>
      <c r="X33" s="20">
        <v>1</v>
      </c>
      <c r="Y33" s="20">
        <v>1</v>
      </c>
      <c r="Z33" s="20">
        <v>1</v>
      </c>
      <c r="AA33" s="20">
        <v>1</v>
      </c>
      <c r="AC33" s="21">
        <f t="shared" si="2"/>
        <v>1</v>
      </c>
      <c r="AD33" s="22">
        <f t="shared" si="3"/>
        <v>1</v>
      </c>
      <c r="AE33" s="22">
        <f t="shared" ref="AE33:AE44" si="15">SUM(D33:AA33)</f>
        <v>24</v>
      </c>
      <c r="AF33" s="23">
        <f>SUMPRODUCT(AE33:AE35,[1]Notes!$C$49:$C$51)</f>
        <v>8760</v>
      </c>
      <c r="AH33" s="24" t="s">
        <v>56</v>
      </c>
    </row>
    <row r="34" spans="1:36" x14ac:dyDescent="0.25">
      <c r="C34" s="3" t="s">
        <v>95</v>
      </c>
      <c r="D34" s="20">
        <v>1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1</v>
      </c>
      <c r="L34" s="20">
        <v>1</v>
      </c>
      <c r="M34" s="20">
        <v>1</v>
      </c>
      <c r="N34" s="20">
        <v>1</v>
      </c>
      <c r="O34" s="20">
        <v>1</v>
      </c>
      <c r="P34" s="20">
        <v>1</v>
      </c>
      <c r="Q34" s="20">
        <v>1</v>
      </c>
      <c r="R34" s="20">
        <v>1</v>
      </c>
      <c r="S34" s="20">
        <v>1</v>
      </c>
      <c r="T34" s="20">
        <v>1</v>
      </c>
      <c r="U34" s="20">
        <v>1</v>
      </c>
      <c r="V34" s="20">
        <v>1</v>
      </c>
      <c r="W34" s="20">
        <v>1</v>
      </c>
      <c r="X34" s="20">
        <v>1</v>
      </c>
      <c r="Y34" s="20">
        <v>1</v>
      </c>
      <c r="Z34" s="20">
        <v>1</v>
      </c>
      <c r="AA34" s="20">
        <v>1</v>
      </c>
      <c r="AC34" s="21">
        <f t="shared" si="2"/>
        <v>1</v>
      </c>
      <c r="AD34" s="22">
        <f t="shared" si="3"/>
        <v>1</v>
      </c>
      <c r="AE34" s="22">
        <f t="shared" si="15"/>
        <v>24</v>
      </c>
      <c r="AF34" s="22"/>
      <c r="AH34" s="25" t="s">
        <v>57</v>
      </c>
    </row>
    <row r="35" spans="1:36" x14ac:dyDescent="0.25">
      <c r="C35" s="3" t="s">
        <v>40</v>
      </c>
      <c r="D35" s="20">
        <v>1</v>
      </c>
      <c r="E35" s="20">
        <v>1</v>
      </c>
      <c r="F35" s="20">
        <v>1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1</v>
      </c>
      <c r="M35" s="20">
        <v>1</v>
      </c>
      <c r="N35" s="20">
        <v>1</v>
      </c>
      <c r="O35" s="20">
        <v>1</v>
      </c>
      <c r="P35" s="20">
        <v>1</v>
      </c>
      <c r="Q35" s="20">
        <v>1</v>
      </c>
      <c r="R35" s="20">
        <v>1</v>
      </c>
      <c r="S35" s="20">
        <v>1</v>
      </c>
      <c r="T35" s="20">
        <v>1</v>
      </c>
      <c r="U35" s="20">
        <v>1</v>
      </c>
      <c r="V35" s="20">
        <v>1</v>
      </c>
      <c r="W35" s="20">
        <v>1</v>
      </c>
      <c r="X35" s="20">
        <v>1</v>
      </c>
      <c r="Y35" s="20">
        <v>1</v>
      </c>
      <c r="Z35" s="20">
        <v>1</v>
      </c>
      <c r="AA35" s="20">
        <v>1</v>
      </c>
      <c r="AC35" s="21">
        <f t="shared" si="2"/>
        <v>1</v>
      </c>
      <c r="AD35" s="22">
        <f t="shared" si="3"/>
        <v>1</v>
      </c>
      <c r="AE35" s="22">
        <f t="shared" si="15"/>
        <v>24</v>
      </c>
      <c r="AF35" s="22"/>
      <c r="AH35" s="25"/>
    </row>
    <row r="36" spans="1:36" x14ac:dyDescent="0.25">
      <c r="A36" s="12" t="s">
        <v>58</v>
      </c>
      <c r="B36" s="12" t="s">
        <v>36</v>
      </c>
      <c r="C36" s="13" t="s">
        <v>37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C36" s="15">
        <f t="shared" si="2"/>
        <v>0</v>
      </c>
      <c r="AD36" s="16">
        <f t="shared" si="3"/>
        <v>0</v>
      </c>
      <c r="AE36" s="16">
        <f t="shared" si="15"/>
        <v>0</v>
      </c>
      <c r="AF36" s="17">
        <f>SUMPRODUCT(AE36:AE38,[1]Notes!$C$49:$C$51)</f>
        <v>0</v>
      </c>
      <c r="AH36" s="18" t="s">
        <v>56</v>
      </c>
    </row>
    <row r="37" spans="1:36" x14ac:dyDescent="0.25">
      <c r="A37" s="12"/>
      <c r="B37" s="12"/>
      <c r="C37" s="13" t="s">
        <v>95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C37" s="15">
        <f t="shared" si="2"/>
        <v>0</v>
      </c>
      <c r="AD37" s="16">
        <f t="shared" si="3"/>
        <v>0</v>
      </c>
      <c r="AE37" s="16">
        <f t="shared" si="15"/>
        <v>0</v>
      </c>
      <c r="AF37" s="16"/>
      <c r="AH37" s="19" t="s">
        <v>57</v>
      </c>
    </row>
    <row r="38" spans="1:36" x14ac:dyDescent="0.25">
      <c r="A38" s="12"/>
      <c r="B38" s="12"/>
      <c r="C38" s="13" t="s">
        <v>40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C38" s="15">
        <f t="shared" si="2"/>
        <v>0</v>
      </c>
      <c r="AD38" s="16">
        <f t="shared" si="3"/>
        <v>0</v>
      </c>
      <c r="AE38" s="16">
        <f t="shared" si="15"/>
        <v>0</v>
      </c>
      <c r="AF38" s="16"/>
      <c r="AH38" s="19"/>
    </row>
    <row r="39" spans="1:36" x14ac:dyDescent="0.25">
      <c r="A39" s="2" t="s">
        <v>59</v>
      </c>
      <c r="B39" s="2" t="s">
        <v>36</v>
      </c>
      <c r="C39" s="3" t="s">
        <v>37</v>
      </c>
      <c r="D39" s="20">
        <v>1</v>
      </c>
      <c r="E39" s="20">
        <v>1</v>
      </c>
      <c r="F39" s="20">
        <v>1</v>
      </c>
      <c r="G39" s="20">
        <v>1</v>
      </c>
      <c r="H39" s="20">
        <v>1</v>
      </c>
      <c r="I39" s="20">
        <v>1</v>
      </c>
      <c r="J39" s="20">
        <v>1</v>
      </c>
      <c r="K39" s="20">
        <v>1</v>
      </c>
      <c r="L39" s="20">
        <v>1</v>
      </c>
      <c r="M39" s="20">
        <v>1</v>
      </c>
      <c r="N39" s="20">
        <v>1</v>
      </c>
      <c r="O39" s="20">
        <v>1</v>
      </c>
      <c r="P39" s="20">
        <v>1</v>
      </c>
      <c r="Q39" s="20">
        <v>1</v>
      </c>
      <c r="R39" s="20">
        <v>1</v>
      </c>
      <c r="S39" s="20">
        <v>1</v>
      </c>
      <c r="T39" s="20">
        <v>1</v>
      </c>
      <c r="U39" s="20">
        <v>1</v>
      </c>
      <c r="V39" s="20">
        <v>1</v>
      </c>
      <c r="W39" s="20">
        <v>1</v>
      </c>
      <c r="X39" s="20">
        <v>1</v>
      </c>
      <c r="Y39" s="20">
        <v>1</v>
      </c>
      <c r="Z39" s="20">
        <v>1</v>
      </c>
      <c r="AA39" s="20">
        <v>1</v>
      </c>
      <c r="AC39" s="21">
        <f t="shared" si="2"/>
        <v>1</v>
      </c>
      <c r="AD39" s="22">
        <f t="shared" si="3"/>
        <v>1</v>
      </c>
      <c r="AE39" s="22">
        <f t="shared" si="15"/>
        <v>24</v>
      </c>
      <c r="AF39" s="23">
        <f>SUMPRODUCT(AE39:AE41,[1]Notes!$C$49:$C$51)</f>
        <v>8760</v>
      </c>
      <c r="AH39" s="24" t="s">
        <v>56</v>
      </c>
    </row>
    <row r="40" spans="1:36" x14ac:dyDescent="0.25">
      <c r="C40" s="3" t="s">
        <v>95</v>
      </c>
      <c r="D40" s="20">
        <v>1</v>
      </c>
      <c r="E40" s="20">
        <v>1</v>
      </c>
      <c r="F40" s="20">
        <v>1</v>
      </c>
      <c r="G40" s="20">
        <v>1</v>
      </c>
      <c r="H40" s="20">
        <v>1</v>
      </c>
      <c r="I40" s="20">
        <v>1</v>
      </c>
      <c r="J40" s="20">
        <v>1</v>
      </c>
      <c r="K40" s="20">
        <v>1</v>
      </c>
      <c r="L40" s="20">
        <v>1</v>
      </c>
      <c r="M40" s="20">
        <v>1</v>
      </c>
      <c r="N40" s="20">
        <v>1</v>
      </c>
      <c r="O40" s="20">
        <v>1</v>
      </c>
      <c r="P40" s="20">
        <v>1</v>
      </c>
      <c r="Q40" s="20">
        <v>1</v>
      </c>
      <c r="R40" s="20">
        <v>1</v>
      </c>
      <c r="S40" s="20">
        <v>1</v>
      </c>
      <c r="T40" s="20">
        <v>1</v>
      </c>
      <c r="U40" s="20">
        <v>1</v>
      </c>
      <c r="V40" s="20">
        <v>1</v>
      </c>
      <c r="W40" s="20">
        <v>1</v>
      </c>
      <c r="X40" s="20">
        <v>1</v>
      </c>
      <c r="Y40" s="20">
        <v>1</v>
      </c>
      <c r="Z40" s="20">
        <v>1</v>
      </c>
      <c r="AA40" s="20">
        <v>1</v>
      </c>
      <c r="AC40" s="21">
        <f t="shared" si="2"/>
        <v>1</v>
      </c>
      <c r="AD40" s="22">
        <f t="shared" si="3"/>
        <v>1</v>
      </c>
      <c r="AE40" s="22">
        <f t="shared" si="15"/>
        <v>24</v>
      </c>
      <c r="AF40" s="22"/>
      <c r="AH40" s="25" t="s">
        <v>57</v>
      </c>
    </row>
    <row r="41" spans="1:36" x14ac:dyDescent="0.25">
      <c r="C41" s="3" t="s">
        <v>40</v>
      </c>
      <c r="D41" s="20">
        <v>1</v>
      </c>
      <c r="E41" s="20">
        <v>1</v>
      </c>
      <c r="F41" s="20">
        <v>1</v>
      </c>
      <c r="G41" s="20">
        <v>1</v>
      </c>
      <c r="H41" s="20">
        <v>1</v>
      </c>
      <c r="I41" s="20">
        <v>1</v>
      </c>
      <c r="J41" s="20">
        <v>1</v>
      </c>
      <c r="K41" s="20">
        <v>1</v>
      </c>
      <c r="L41" s="20">
        <v>1</v>
      </c>
      <c r="M41" s="20">
        <v>1</v>
      </c>
      <c r="N41" s="20">
        <v>1</v>
      </c>
      <c r="O41" s="20">
        <v>1</v>
      </c>
      <c r="P41" s="20">
        <v>1</v>
      </c>
      <c r="Q41" s="20">
        <v>1</v>
      </c>
      <c r="R41" s="20">
        <v>1</v>
      </c>
      <c r="S41" s="20">
        <v>1</v>
      </c>
      <c r="T41" s="20">
        <v>1</v>
      </c>
      <c r="U41" s="20">
        <v>1</v>
      </c>
      <c r="V41" s="20">
        <v>1</v>
      </c>
      <c r="W41" s="20">
        <v>1</v>
      </c>
      <c r="X41" s="20">
        <v>1</v>
      </c>
      <c r="Y41" s="20">
        <v>1</v>
      </c>
      <c r="Z41" s="20">
        <v>1</v>
      </c>
      <c r="AA41" s="20">
        <v>1</v>
      </c>
      <c r="AC41" s="21">
        <f t="shared" si="2"/>
        <v>1</v>
      </c>
      <c r="AD41" s="22">
        <f t="shared" si="3"/>
        <v>1</v>
      </c>
      <c r="AE41" s="22">
        <f t="shared" si="15"/>
        <v>24</v>
      </c>
      <c r="AF41" s="22"/>
      <c r="AH41" s="25"/>
    </row>
    <row r="42" spans="1:36" x14ac:dyDescent="0.25">
      <c r="A42" s="12" t="s">
        <v>60</v>
      </c>
      <c r="B42" s="12" t="s">
        <v>36</v>
      </c>
      <c r="C42" s="13" t="s">
        <v>37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C42" s="15">
        <f t="shared" si="2"/>
        <v>0</v>
      </c>
      <c r="AD42" s="16">
        <f t="shared" si="3"/>
        <v>0</v>
      </c>
      <c r="AE42" s="16">
        <f t="shared" si="15"/>
        <v>0</v>
      </c>
      <c r="AF42" s="17">
        <f>SUMPRODUCT(AE42:AE44,[1]Notes!$C$49:$C$51)</f>
        <v>0</v>
      </c>
      <c r="AH42" s="18" t="s">
        <v>56</v>
      </c>
    </row>
    <row r="43" spans="1:36" x14ac:dyDescent="0.25">
      <c r="A43" s="12"/>
      <c r="B43" s="12"/>
      <c r="C43" s="13" t="s">
        <v>95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C43" s="15">
        <f t="shared" si="2"/>
        <v>0</v>
      </c>
      <c r="AD43" s="16">
        <f t="shared" si="3"/>
        <v>0</v>
      </c>
      <c r="AE43" s="16">
        <f t="shared" si="15"/>
        <v>0</v>
      </c>
      <c r="AF43" s="16"/>
      <c r="AH43" s="19" t="s">
        <v>57</v>
      </c>
    </row>
    <row r="44" spans="1:36" x14ac:dyDescent="0.25">
      <c r="A44" s="34"/>
      <c r="B44" s="34"/>
      <c r="C44" s="35" t="s">
        <v>40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11"/>
      <c r="AC44" s="37">
        <f t="shared" si="2"/>
        <v>0</v>
      </c>
      <c r="AD44" s="38">
        <f t="shared" si="3"/>
        <v>0</v>
      </c>
      <c r="AE44" s="38">
        <f t="shared" si="15"/>
        <v>0</v>
      </c>
      <c r="AF44" s="38"/>
      <c r="AH44" s="39"/>
      <c r="AJ44" s="11"/>
    </row>
    <row r="46" spans="1:36" hidden="1" x14ac:dyDescent="0.25">
      <c r="A46" s="5" t="s">
        <v>61</v>
      </c>
    </row>
    <row r="47" spans="1:36" hidden="1" x14ac:dyDescent="0.25">
      <c r="A47" s="2" t="s">
        <v>62</v>
      </c>
      <c r="C47" s="3" t="s">
        <v>63</v>
      </c>
    </row>
    <row r="48" spans="1:36" hidden="1" x14ac:dyDescent="0.25">
      <c r="O48" s="2" t="s">
        <v>64</v>
      </c>
    </row>
    <row r="49" spans="1:37" hidden="1" x14ac:dyDescent="0.25">
      <c r="A49" s="2" t="s">
        <v>3</v>
      </c>
      <c r="C49" s="3" t="s">
        <v>65</v>
      </c>
      <c r="D49" s="4">
        <v>1</v>
      </c>
      <c r="E49" s="4">
        <v>2</v>
      </c>
      <c r="F49" s="4">
        <v>3</v>
      </c>
      <c r="G49" s="4">
        <v>4</v>
      </c>
      <c r="H49" s="4">
        <v>5</v>
      </c>
      <c r="I49" s="4">
        <v>6</v>
      </c>
      <c r="J49" s="4">
        <v>7</v>
      </c>
      <c r="K49" s="4">
        <v>8</v>
      </c>
      <c r="L49" s="4">
        <v>9</v>
      </c>
      <c r="M49" s="4">
        <v>10</v>
      </c>
      <c r="N49" s="4">
        <v>11</v>
      </c>
      <c r="O49" s="4">
        <v>12</v>
      </c>
      <c r="P49" s="4">
        <v>13</v>
      </c>
      <c r="Q49" s="4">
        <v>14</v>
      </c>
      <c r="R49" s="4">
        <v>15</v>
      </c>
      <c r="S49" s="4">
        <v>16</v>
      </c>
      <c r="T49" s="4">
        <v>17</v>
      </c>
      <c r="U49" s="4">
        <v>18</v>
      </c>
      <c r="V49" s="4">
        <v>19</v>
      </c>
      <c r="W49" s="4">
        <v>20</v>
      </c>
      <c r="X49" s="4">
        <v>21</v>
      </c>
      <c r="Y49" s="4">
        <v>22</v>
      </c>
      <c r="Z49" s="4">
        <v>23</v>
      </c>
      <c r="AA49" s="4">
        <v>24</v>
      </c>
      <c r="AC49" s="10" t="s">
        <v>30</v>
      </c>
      <c r="AD49" s="10" t="s">
        <v>31</v>
      </c>
      <c r="AE49" s="10" t="s">
        <v>32</v>
      </c>
      <c r="AF49" s="10" t="s">
        <v>33</v>
      </c>
      <c r="AG49" s="3"/>
      <c r="AH49" s="3"/>
      <c r="AI49" s="3"/>
    </row>
    <row r="50" spans="1:37" hidden="1" x14ac:dyDescent="0.25">
      <c r="A50" s="12" t="s">
        <v>66</v>
      </c>
      <c r="B50" s="12" t="s">
        <v>36</v>
      </c>
      <c r="C50" s="13" t="s">
        <v>37</v>
      </c>
      <c r="D50" s="14">
        <v>0.9</v>
      </c>
      <c r="E50" s="14">
        <v>0.9</v>
      </c>
      <c r="F50" s="14">
        <v>0.9</v>
      </c>
      <c r="G50" s="14">
        <v>0.9</v>
      </c>
      <c r="H50" s="14">
        <v>0.9</v>
      </c>
      <c r="I50" s="14">
        <v>0.9</v>
      </c>
      <c r="J50" s="14">
        <v>0.7</v>
      </c>
      <c r="K50" s="14">
        <v>0.4</v>
      </c>
      <c r="L50" s="14">
        <v>0.4</v>
      </c>
      <c r="M50" s="14">
        <v>0.2</v>
      </c>
      <c r="N50" s="14">
        <v>0.2</v>
      </c>
      <c r="O50" s="14">
        <v>0.2</v>
      </c>
      <c r="P50" s="14">
        <v>0.2</v>
      </c>
      <c r="Q50" s="14">
        <v>0.2</v>
      </c>
      <c r="R50" s="14">
        <v>0.2</v>
      </c>
      <c r="S50" s="14">
        <v>0.3</v>
      </c>
      <c r="T50" s="14">
        <v>0.5</v>
      </c>
      <c r="U50" s="14">
        <v>0.5</v>
      </c>
      <c r="V50" s="14">
        <v>0.5</v>
      </c>
      <c r="W50" s="14">
        <v>0.7</v>
      </c>
      <c r="X50" s="14">
        <v>0.7</v>
      </c>
      <c r="Y50" s="14">
        <v>0.8</v>
      </c>
      <c r="Z50" s="14">
        <v>0.9</v>
      </c>
      <c r="AA50" s="14">
        <v>0.9</v>
      </c>
      <c r="AC50" s="21">
        <f t="shared" ref="AC50:AC88" si="16">MAX(D50:AA50)</f>
        <v>0.9</v>
      </c>
      <c r="AD50" s="22">
        <f t="shared" ref="AD50:AD88" si="17">MIN(D50:AA50)</f>
        <v>0.2</v>
      </c>
      <c r="AE50" s="22">
        <f t="shared" ref="AE50:AE64" si="18">SUM(D50:AA50)</f>
        <v>13.900000000000002</v>
      </c>
      <c r="AF50" s="23">
        <f>SUMPRODUCT(AE50:AE52,[1]Notes!$C$49:$C$51)</f>
        <v>5073.5000000000009</v>
      </c>
      <c r="AG50" s="40"/>
      <c r="AH50" s="41"/>
      <c r="AJ50" s="42"/>
      <c r="AK50" s="42"/>
    </row>
    <row r="51" spans="1:37" hidden="1" x14ac:dyDescent="0.25">
      <c r="A51" s="12"/>
      <c r="B51" s="12"/>
      <c r="C51" s="13" t="s">
        <v>40</v>
      </c>
      <c r="D51" s="14">
        <v>0.9</v>
      </c>
      <c r="E51" s="14">
        <v>0.9</v>
      </c>
      <c r="F51" s="14">
        <v>0.9</v>
      </c>
      <c r="G51" s="14">
        <v>0.9</v>
      </c>
      <c r="H51" s="14">
        <v>0.9</v>
      </c>
      <c r="I51" s="14">
        <v>0.9</v>
      </c>
      <c r="J51" s="14">
        <v>0.7</v>
      </c>
      <c r="K51" s="14">
        <v>0.4</v>
      </c>
      <c r="L51" s="14">
        <v>0.4</v>
      </c>
      <c r="M51" s="14">
        <v>0.2</v>
      </c>
      <c r="N51" s="14">
        <v>0.2</v>
      </c>
      <c r="O51" s="14">
        <v>0.2</v>
      </c>
      <c r="P51" s="14">
        <v>0.2</v>
      </c>
      <c r="Q51" s="14">
        <v>0.2</v>
      </c>
      <c r="R51" s="14">
        <v>0.2</v>
      </c>
      <c r="S51" s="14">
        <v>0.3</v>
      </c>
      <c r="T51" s="14">
        <v>0.5</v>
      </c>
      <c r="U51" s="14">
        <v>0.5</v>
      </c>
      <c r="V51" s="14">
        <v>0.5</v>
      </c>
      <c r="W51" s="14">
        <v>0.7</v>
      </c>
      <c r="X51" s="14">
        <v>0.7</v>
      </c>
      <c r="Y51" s="14">
        <v>0.8</v>
      </c>
      <c r="Z51" s="14">
        <v>0.9</v>
      </c>
      <c r="AA51" s="14">
        <v>0.9</v>
      </c>
      <c r="AC51" s="21">
        <f t="shared" si="16"/>
        <v>0.9</v>
      </c>
      <c r="AD51" s="22">
        <f t="shared" si="17"/>
        <v>0.2</v>
      </c>
      <c r="AE51" s="22">
        <f t="shared" si="18"/>
        <v>13.900000000000002</v>
      </c>
      <c r="AF51" s="22"/>
      <c r="AG51" s="40"/>
      <c r="AH51" s="41"/>
      <c r="AJ51" s="42"/>
      <c r="AK51" s="42"/>
    </row>
    <row r="52" spans="1:37" hidden="1" x14ac:dyDescent="0.25">
      <c r="A52" s="12"/>
      <c r="B52" s="12"/>
      <c r="C52" s="13" t="s">
        <v>42</v>
      </c>
      <c r="D52" s="14">
        <v>0.9</v>
      </c>
      <c r="E52" s="14">
        <v>0.9</v>
      </c>
      <c r="F52" s="14">
        <v>0.9</v>
      </c>
      <c r="G52" s="14">
        <v>0.9</v>
      </c>
      <c r="H52" s="14">
        <v>0.9</v>
      </c>
      <c r="I52" s="14">
        <v>0.9</v>
      </c>
      <c r="J52" s="14">
        <v>0.7</v>
      </c>
      <c r="K52" s="14">
        <v>0.4</v>
      </c>
      <c r="L52" s="14">
        <v>0.4</v>
      </c>
      <c r="M52" s="14">
        <v>0.2</v>
      </c>
      <c r="N52" s="14">
        <v>0.2</v>
      </c>
      <c r="O52" s="14">
        <v>0.2</v>
      </c>
      <c r="P52" s="14">
        <v>0.2</v>
      </c>
      <c r="Q52" s="14">
        <v>0.2</v>
      </c>
      <c r="R52" s="14">
        <v>0.2</v>
      </c>
      <c r="S52" s="14">
        <v>0.3</v>
      </c>
      <c r="T52" s="14">
        <v>0.5</v>
      </c>
      <c r="U52" s="14">
        <v>0.5</v>
      </c>
      <c r="V52" s="14">
        <v>0.5</v>
      </c>
      <c r="W52" s="14">
        <v>0.7</v>
      </c>
      <c r="X52" s="14">
        <v>0.7</v>
      </c>
      <c r="Y52" s="14">
        <v>0.8</v>
      </c>
      <c r="Z52" s="14">
        <v>0.9</v>
      </c>
      <c r="AA52" s="14">
        <v>0.9</v>
      </c>
      <c r="AC52" s="43">
        <f t="shared" si="16"/>
        <v>0.9</v>
      </c>
      <c r="AD52" s="44">
        <f t="shared" si="17"/>
        <v>0.2</v>
      </c>
      <c r="AE52" s="44">
        <f t="shared" si="18"/>
        <v>13.900000000000002</v>
      </c>
      <c r="AF52" s="44"/>
      <c r="AG52" s="40"/>
      <c r="AH52" s="41"/>
      <c r="AJ52" s="42"/>
      <c r="AK52" s="42"/>
    </row>
    <row r="53" spans="1:37" hidden="1" x14ac:dyDescent="0.25">
      <c r="A53" s="2" t="s">
        <v>44</v>
      </c>
      <c r="B53" s="2" t="s">
        <v>36</v>
      </c>
      <c r="C53" s="3" t="s">
        <v>37</v>
      </c>
      <c r="D53" s="20">
        <v>0.1</v>
      </c>
      <c r="E53" s="20">
        <v>0.1</v>
      </c>
      <c r="F53" s="20">
        <v>0.1</v>
      </c>
      <c r="G53" s="20">
        <v>0.1</v>
      </c>
      <c r="H53" s="20">
        <v>0.1</v>
      </c>
      <c r="I53" s="20">
        <v>0.3</v>
      </c>
      <c r="J53" s="20">
        <v>0.45</v>
      </c>
      <c r="K53" s="20">
        <v>0.45</v>
      </c>
      <c r="L53" s="20">
        <v>0.45</v>
      </c>
      <c r="M53" s="20">
        <v>0.45</v>
      </c>
      <c r="N53" s="20">
        <v>0.3</v>
      </c>
      <c r="O53" s="20">
        <v>0.3</v>
      </c>
      <c r="P53" s="20">
        <v>0.3</v>
      </c>
      <c r="Q53" s="20">
        <v>0.3</v>
      </c>
      <c r="R53" s="20">
        <v>0.3</v>
      </c>
      <c r="S53" s="20">
        <v>0.3</v>
      </c>
      <c r="T53" s="20">
        <v>0.3</v>
      </c>
      <c r="U53" s="20">
        <v>0.3</v>
      </c>
      <c r="V53" s="20">
        <v>0.6</v>
      </c>
      <c r="W53" s="20">
        <v>0.8</v>
      </c>
      <c r="X53" s="20">
        <v>0.9</v>
      </c>
      <c r="Y53" s="20">
        <v>0.8</v>
      </c>
      <c r="Z53" s="20">
        <v>0.6</v>
      </c>
      <c r="AA53" s="20">
        <v>0.3</v>
      </c>
      <c r="AC53" s="21">
        <f t="shared" si="16"/>
        <v>0.9</v>
      </c>
      <c r="AD53" s="22">
        <f t="shared" si="17"/>
        <v>0.1</v>
      </c>
      <c r="AE53" s="22">
        <f t="shared" si="18"/>
        <v>9</v>
      </c>
      <c r="AF53" s="23">
        <f>SUMPRODUCT(AE53:AE55,[1]Notes!$C$49:$C$51)</f>
        <v>3285</v>
      </c>
      <c r="AG53" s="40"/>
      <c r="AH53" s="41"/>
      <c r="AJ53" s="42"/>
      <c r="AK53" s="42"/>
    </row>
    <row r="54" spans="1:37" hidden="1" x14ac:dyDescent="0.25">
      <c r="C54" s="3" t="s">
        <v>40</v>
      </c>
      <c r="D54" s="20">
        <v>0.1</v>
      </c>
      <c r="E54" s="20">
        <v>0.1</v>
      </c>
      <c r="F54" s="20">
        <v>0.1</v>
      </c>
      <c r="G54" s="20">
        <v>0.1</v>
      </c>
      <c r="H54" s="20">
        <v>0.1</v>
      </c>
      <c r="I54" s="20">
        <v>0.3</v>
      </c>
      <c r="J54" s="20">
        <v>0.45</v>
      </c>
      <c r="K54" s="20">
        <v>0.45</v>
      </c>
      <c r="L54" s="20">
        <v>0.45</v>
      </c>
      <c r="M54" s="20">
        <v>0.45</v>
      </c>
      <c r="N54" s="20">
        <v>0.3</v>
      </c>
      <c r="O54" s="20">
        <v>0.3</v>
      </c>
      <c r="P54" s="20">
        <v>0.3</v>
      </c>
      <c r="Q54" s="20">
        <v>0.3</v>
      </c>
      <c r="R54" s="20">
        <v>0.3</v>
      </c>
      <c r="S54" s="20">
        <v>0.3</v>
      </c>
      <c r="T54" s="20">
        <v>0.3</v>
      </c>
      <c r="U54" s="20">
        <v>0.3</v>
      </c>
      <c r="V54" s="20">
        <v>0.6</v>
      </c>
      <c r="W54" s="20">
        <v>0.8</v>
      </c>
      <c r="X54" s="20">
        <v>0.9</v>
      </c>
      <c r="Y54" s="20">
        <v>0.8</v>
      </c>
      <c r="Z54" s="20">
        <v>0.6</v>
      </c>
      <c r="AA54" s="20">
        <v>0.3</v>
      </c>
      <c r="AC54" s="21">
        <f t="shared" si="16"/>
        <v>0.9</v>
      </c>
      <c r="AD54" s="22">
        <f t="shared" si="17"/>
        <v>0.1</v>
      </c>
      <c r="AE54" s="22">
        <f t="shared" si="18"/>
        <v>9</v>
      </c>
      <c r="AF54" s="22"/>
      <c r="AG54" s="40"/>
      <c r="AH54" s="41"/>
      <c r="AJ54" s="42"/>
      <c r="AK54" s="42"/>
    </row>
    <row r="55" spans="1:37" hidden="1" x14ac:dyDescent="0.25">
      <c r="C55" s="3" t="s">
        <v>42</v>
      </c>
      <c r="D55" s="20">
        <v>0.1</v>
      </c>
      <c r="E55" s="20">
        <v>0.1</v>
      </c>
      <c r="F55" s="20">
        <v>0.1</v>
      </c>
      <c r="G55" s="20">
        <v>0.1</v>
      </c>
      <c r="H55" s="20">
        <v>0.1</v>
      </c>
      <c r="I55" s="20">
        <v>0.3</v>
      </c>
      <c r="J55" s="20">
        <v>0.45</v>
      </c>
      <c r="K55" s="20">
        <v>0.45</v>
      </c>
      <c r="L55" s="20">
        <v>0.45</v>
      </c>
      <c r="M55" s="20">
        <v>0.45</v>
      </c>
      <c r="N55" s="20">
        <v>0.3</v>
      </c>
      <c r="O55" s="20">
        <v>0.3</v>
      </c>
      <c r="P55" s="20">
        <v>0.3</v>
      </c>
      <c r="Q55" s="20">
        <v>0.3</v>
      </c>
      <c r="R55" s="20">
        <v>0.3</v>
      </c>
      <c r="S55" s="20">
        <v>0.3</v>
      </c>
      <c r="T55" s="20">
        <v>0.3</v>
      </c>
      <c r="U55" s="20">
        <v>0.3</v>
      </c>
      <c r="V55" s="20">
        <v>0.6</v>
      </c>
      <c r="W55" s="20">
        <v>0.8</v>
      </c>
      <c r="X55" s="20">
        <v>0.9</v>
      </c>
      <c r="Y55" s="20">
        <v>0.8</v>
      </c>
      <c r="Z55" s="20">
        <v>0.6</v>
      </c>
      <c r="AA55" s="20">
        <v>0.3</v>
      </c>
      <c r="AC55" s="43">
        <f t="shared" si="16"/>
        <v>0.9</v>
      </c>
      <c r="AD55" s="44">
        <f t="shared" si="17"/>
        <v>0.1</v>
      </c>
      <c r="AE55" s="44">
        <f t="shared" si="18"/>
        <v>9</v>
      </c>
      <c r="AF55" s="44"/>
      <c r="AG55" s="40"/>
      <c r="AH55" s="41"/>
      <c r="AJ55" s="42"/>
      <c r="AK55" s="42"/>
    </row>
    <row r="56" spans="1:37" hidden="1" x14ac:dyDescent="0.25">
      <c r="A56" s="12" t="s">
        <v>67</v>
      </c>
      <c r="B56" s="12" t="s">
        <v>36</v>
      </c>
      <c r="C56" s="13" t="s">
        <v>37</v>
      </c>
      <c r="D56" s="14">
        <v>0.1</v>
      </c>
      <c r="E56" s="14">
        <v>0.1</v>
      </c>
      <c r="F56" s="14">
        <v>0.1</v>
      </c>
      <c r="G56" s="14">
        <v>0.1</v>
      </c>
      <c r="H56" s="14">
        <v>0.1</v>
      </c>
      <c r="I56" s="14">
        <v>0.3</v>
      </c>
      <c r="J56" s="14">
        <v>0.45</v>
      </c>
      <c r="K56" s="14">
        <v>0.45</v>
      </c>
      <c r="L56" s="14">
        <v>0.45</v>
      </c>
      <c r="M56" s="14">
        <v>0.45</v>
      </c>
      <c r="N56" s="14">
        <v>0.3</v>
      </c>
      <c r="O56" s="14">
        <v>0.3</v>
      </c>
      <c r="P56" s="14">
        <v>0.3</v>
      </c>
      <c r="Q56" s="14">
        <v>0.3</v>
      </c>
      <c r="R56" s="14">
        <v>0.3</v>
      </c>
      <c r="S56" s="14">
        <v>0.3</v>
      </c>
      <c r="T56" s="14">
        <v>0.3</v>
      </c>
      <c r="U56" s="14">
        <v>0.3</v>
      </c>
      <c r="V56" s="14">
        <v>0.6</v>
      </c>
      <c r="W56" s="14">
        <v>0.8</v>
      </c>
      <c r="X56" s="14">
        <v>0.9</v>
      </c>
      <c r="Y56" s="14">
        <v>0.8</v>
      </c>
      <c r="Z56" s="14">
        <v>0.6</v>
      </c>
      <c r="AA56" s="14">
        <v>0.3</v>
      </c>
      <c r="AC56" s="21">
        <f t="shared" si="16"/>
        <v>0.9</v>
      </c>
      <c r="AD56" s="22">
        <f t="shared" si="17"/>
        <v>0.1</v>
      </c>
      <c r="AE56" s="22">
        <f t="shared" si="18"/>
        <v>9</v>
      </c>
      <c r="AF56" s="23">
        <f>SUMPRODUCT(AE56:AE58,[1]Notes!$C$49:$C$51)</f>
        <v>3285</v>
      </c>
      <c r="AG56" s="40"/>
      <c r="AH56" s="41"/>
      <c r="AJ56" s="42"/>
      <c r="AK56" s="42"/>
    </row>
    <row r="57" spans="1:37" hidden="1" x14ac:dyDescent="0.25">
      <c r="A57" s="12"/>
      <c r="B57" s="12"/>
      <c r="C57" s="13" t="s">
        <v>40</v>
      </c>
      <c r="D57" s="14">
        <v>0.1</v>
      </c>
      <c r="E57" s="14">
        <v>0.1</v>
      </c>
      <c r="F57" s="14">
        <v>0.1</v>
      </c>
      <c r="G57" s="14">
        <v>0.1</v>
      </c>
      <c r="H57" s="14">
        <v>0.1</v>
      </c>
      <c r="I57" s="14">
        <v>0.3</v>
      </c>
      <c r="J57" s="14">
        <v>0.45</v>
      </c>
      <c r="K57" s="14">
        <v>0.45</v>
      </c>
      <c r="L57" s="14">
        <v>0.45</v>
      </c>
      <c r="M57" s="14">
        <v>0.45</v>
      </c>
      <c r="N57" s="14">
        <v>0.3</v>
      </c>
      <c r="O57" s="14">
        <v>0.3</v>
      </c>
      <c r="P57" s="14">
        <v>0.3</v>
      </c>
      <c r="Q57" s="14">
        <v>0.3</v>
      </c>
      <c r="R57" s="14">
        <v>0.3</v>
      </c>
      <c r="S57" s="14">
        <v>0.3</v>
      </c>
      <c r="T57" s="14">
        <v>0.3</v>
      </c>
      <c r="U57" s="14">
        <v>0.3</v>
      </c>
      <c r="V57" s="14">
        <v>0.6</v>
      </c>
      <c r="W57" s="14">
        <v>0.8</v>
      </c>
      <c r="X57" s="14">
        <v>0.9</v>
      </c>
      <c r="Y57" s="14">
        <v>0.8</v>
      </c>
      <c r="Z57" s="14">
        <v>0.6</v>
      </c>
      <c r="AA57" s="14">
        <v>0.3</v>
      </c>
      <c r="AC57" s="21">
        <f t="shared" si="16"/>
        <v>0.9</v>
      </c>
      <c r="AD57" s="22">
        <f t="shared" si="17"/>
        <v>0.1</v>
      </c>
      <c r="AE57" s="22">
        <f t="shared" si="18"/>
        <v>9</v>
      </c>
      <c r="AF57" s="22"/>
      <c r="AG57" s="40"/>
      <c r="AH57" s="41"/>
      <c r="AJ57" s="42"/>
      <c r="AK57" s="42"/>
    </row>
    <row r="58" spans="1:37" hidden="1" x14ac:dyDescent="0.25">
      <c r="A58" s="12"/>
      <c r="B58" s="12"/>
      <c r="C58" s="13" t="s">
        <v>42</v>
      </c>
      <c r="D58" s="14">
        <v>0.1</v>
      </c>
      <c r="E58" s="14">
        <v>0.1</v>
      </c>
      <c r="F58" s="14">
        <v>0.1</v>
      </c>
      <c r="G58" s="14">
        <v>0.1</v>
      </c>
      <c r="H58" s="14">
        <v>0.1</v>
      </c>
      <c r="I58" s="14">
        <v>0.3</v>
      </c>
      <c r="J58" s="14">
        <v>0.45</v>
      </c>
      <c r="K58" s="14">
        <v>0.45</v>
      </c>
      <c r="L58" s="14">
        <v>0.45</v>
      </c>
      <c r="M58" s="14">
        <v>0.45</v>
      </c>
      <c r="N58" s="14">
        <v>0.3</v>
      </c>
      <c r="O58" s="14">
        <v>0.3</v>
      </c>
      <c r="P58" s="14">
        <v>0.3</v>
      </c>
      <c r="Q58" s="14">
        <v>0.3</v>
      </c>
      <c r="R58" s="14">
        <v>0.3</v>
      </c>
      <c r="S58" s="14">
        <v>0.3</v>
      </c>
      <c r="T58" s="14">
        <v>0.3</v>
      </c>
      <c r="U58" s="14">
        <v>0.3</v>
      </c>
      <c r="V58" s="14">
        <v>0.6</v>
      </c>
      <c r="W58" s="14">
        <v>0.8</v>
      </c>
      <c r="X58" s="14">
        <v>0.9</v>
      </c>
      <c r="Y58" s="14">
        <v>0.8</v>
      </c>
      <c r="Z58" s="14">
        <v>0.6</v>
      </c>
      <c r="AA58" s="14">
        <v>0.3</v>
      </c>
      <c r="AC58" s="43">
        <f t="shared" si="16"/>
        <v>0.9</v>
      </c>
      <c r="AD58" s="44">
        <f t="shared" si="17"/>
        <v>0.1</v>
      </c>
      <c r="AE58" s="44">
        <f t="shared" si="18"/>
        <v>9</v>
      </c>
      <c r="AF58" s="44"/>
      <c r="AG58" s="40"/>
      <c r="AH58" s="41"/>
      <c r="AJ58" s="42"/>
      <c r="AK58" s="42"/>
    </row>
    <row r="59" spans="1:37" hidden="1" x14ac:dyDescent="0.25">
      <c r="A59" s="2" t="s">
        <v>46</v>
      </c>
      <c r="B59" s="2" t="s">
        <v>36</v>
      </c>
      <c r="C59" s="3" t="s">
        <v>37</v>
      </c>
      <c r="D59" s="20">
        <v>0.25</v>
      </c>
      <c r="E59" s="20">
        <v>0.25</v>
      </c>
      <c r="F59" s="20">
        <v>0.25</v>
      </c>
      <c r="G59" s="20">
        <v>0.25</v>
      </c>
      <c r="H59" s="20">
        <v>0.25</v>
      </c>
      <c r="I59" s="20">
        <v>0.25</v>
      </c>
      <c r="J59" s="20">
        <v>0.25</v>
      </c>
      <c r="K59" s="20">
        <v>0.25</v>
      </c>
      <c r="L59" s="20">
        <v>0.25</v>
      </c>
      <c r="M59" s="20">
        <v>0.25</v>
      </c>
      <c r="N59" s="20">
        <v>0.25</v>
      </c>
      <c r="O59" s="20">
        <v>0.25</v>
      </c>
      <c r="P59" s="20">
        <v>0.25</v>
      </c>
      <c r="Q59" s="20">
        <v>0.25</v>
      </c>
      <c r="R59" s="20">
        <v>0.25</v>
      </c>
      <c r="S59" s="20">
        <v>0.25</v>
      </c>
      <c r="T59" s="20">
        <v>0.25</v>
      </c>
      <c r="U59" s="20">
        <v>0.25</v>
      </c>
      <c r="V59" s="20">
        <v>0.25</v>
      </c>
      <c r="W59" s="20">
        <v>0.25</v>
      </c>
      <c r="X59" s="20">
        <v>0.25</v>
      </c>
      <c r="Y59" s="20">
        <v>0.25</v>
      </c>
      <c r="Z59" s="20">
        <v>0.25</v>
      </c>
      <c r="AA59" s="20">
        <v>0.25</v>
      </c>
      <c r="AC59" s="21">
        <f t="shared" si="16"/>
        <v>0.25</v>
      </c>
      <c r="AD59" s="22">
        <f t="shared" si="17"/>
        <v>0.25</v>
      </c>
      <c r="AE59" s="22">
        <f t="shared" si="18"/>
        <v>6</v>
      </c>
      <c r="AF59" s="23">
        <f>SUMPRODUCT(AE59:AE61,[1]Notes!$C$49:$C$51)</f>
        <v>2190</v>
      </c>
      <c r="AG59" s="40"/>
      <c r="AH59" s="41"/>
      <c r="AJ59" s="42"/>
      <c r="AK59" s="42"/>
    </row>
    <row r="60" spans="1:37" hidden="1" x14ac:dyDescent="0.25">
      <c r="C60" s="3" t="s">
        <v>40</v>
      </c>
      <c r="D60" s="20">
        <v>0.25</v>
      </c>
      <c r="E60" s="20">
        <v>0.25</v>
      </c>
      <c r="F60" s="20">
        <v>0.25</v>
      </c>
      <c r="G60" s="20">
        <v>0.25</v>
      </c>
      <c r="H60" s="20">
        <v>0.25</v>
      </c>
      <c r="I60" s="20">
        <v>0.25</v>
      </c>
      <c r="J60" s="20">
        <v>0.25</v>
      </c>
      <c r="K60" s="20">
        <v>0.25</v>
      </c>
      <c r="L60" s="20">
        <v>0.25</v>
      </c>
      <c r="M60" s="20">
        <v>0.25</v>
      </c>
      <c r="N60" s="20">
        <v>0.25</v>
      </c>
      <c r="O60" s="20">
        <v>0.25</v>
      </c>
      <c r="P60" s="20">
        <v>0.25</v>
      </c>
      <c r="Q60" s="20">
        <v>0.25</v>
      </c>
      <c r="R60" s="20">
        <v>0.25</v>
      </c>
      <c r="S60" s="20">
        <v>0.25</v>
      </c>
      <c r="T60" s="20">
        <v>0.25</v>
      </c>
      <c r="U60" s="20">
        <v>0.25</v>
      </c>
      <c r="V60" s="20">
        <v>0.25</v>
      </c>
      <c r="W60" s="20">
        <v>0.25</v>
      </c>
      <c r="X60" s="20">
        <v>0.25</v>
      </c>
      <c r="Y60" s="20">
        <v>0.25</v>
      </c>
      <c r="Z60" s="20">
        <v>0.25</v>
      </c>
      <c r="AA60" s="20">
        <v>0.25</v>
      </c>
      <c r="AC60" s="21">
        <f t="shared" si="16"/>
        <v>0.25</v>
      </c>
      <c r="AD60" s="22">
        <f t="shared" si="17"/>
        <v>0.25</v>
      </c>
      <c r="AE60" s="22">
        <f t="shared" si="18"/>
        <v>6</v>
      </c>
      <c r="AF60" s="22"/>
      <c r="AG60" s="40"/>
      <c r="AH60" s="41"/>
      <c r="AJ60" s="42"/>
      <c r="AK60" s="42"/>
    </row>
    <row r="61" spans="1:37" hidden="1" x14ac:dyDescent="0.25">
      <c r="C61" s="3" t="s">
        <v>42</v>
      </c>
      <c r="D61" s="20">
        <v>0.25</v>
      </c>
      <c r="E61" s="20">
        <v>0.25</v>
      </c>
      <c r="F61" s="20">
        <v>0.25</v>
      </c>
      <c r="G61" s="20">
        <v>0.25</v>
      </c>
      <c r="H61" s="20">
        <v>0.25</v>
      </c>
      <c r="I61" s="20">
        <v>0.25</v>
      </c>
      <c r="J61" s="20">
        <v>0.25</v>
      </c>
      <c r="K61" s="20">
        <v>0.25</v>
      </c>
      <c r="L61" s="20">
        <v>0.25</v>
      </c>
      <c r="M61" s="20">
        <v>0.25</v>
      </c>
      <c r="N61" s="20">
        <v>0.25</v>
      </c>
      <c r="O61" s="20">
        <v>0.25</v>
      </c>
      <c r="P61" s="20">
        <v>0.25</v>
      </c>
      <c r="Q61" s="20">
        <v>0.25</v>
      </c>
      <c r="R61" s="20">
        <v>0.25</v>
      </c>
      <c r="S61" s="20">
        <v>0.25</v>
      </c>
      <c r="T61" s="20">
        <v>0.25</v>
      </c>
      <c r="U61" s="20">
        <v>0.25</v>
      </c>
      <c r="V61" s="20">
        <v>0.25</v>
      </c>
      <c r="W61" s="20">
        <v>0.25</v>
      </c>
      <c r="X61" s="20">
        <v>0.25</v>
      </c>
      <c r="Y61" s="20">
        <v>0.25</v>
      </c>
      <c r="Z61" s="20">
        <v>0.25</v>
      </c>
      <c r="AA61" s="20">
        <v>0.25</v>
      </c>
      <c r="AC61" s="43">
        <f t="shared" si="16"/>
        <v>0.25</v>
      </c>
      <c r="AD61" s="44">
        <f t="shared" si="17"/>
        <v>0.25</v>
      </c>
      <c r="AE61" s="44">
        <f t="shared" si="18"/>
        <v>6</v>
      </c>
      <c r="AF61" s="44"/>
      <c r="AG61" s="40"/>
      <c r="AH61" s="41"/>
      <c r="AJ61" s="42"/>
      <c r="AK61" s="42"/>
    </row>
    <row r="62" spans="1:37" hidden="1" x14ac:dyDescent="0.25">
      <c r="A62" s="12" t="s">
        <v>47</v>
      </c>
      <c r="B62" s="12" t="s">
        <v>48</v>
      </c>
      <c r="C62" s="13" t="s">
        <v>37</v>
      </c>
      <c r="D62" s="14">
        <v>1</v>
      </c>
      <c r="E62" s="14">
        <v>1</v>
      </c>
      <c r="F62" s="14">
        <v>1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14">
        <v>1</v>
      </c>
      <c r="M62" s="14">
        <v>1</v>
      </c>
      <c r="N62" s="14">
        <v>1</v>
      </c>
      <c r="O62" s="14">
        <v>1</v>
      </c>
      <c r="P62" s="14">
        <v>1</v>
      </c>
      <c r="Q62" s="14">
        <v>1</v>
      </c>
      <c r="R62" s="14">
        <v>1</v>
      </c>
      <c r="S62" s="14">
        <v>1</v>
      </c>
      <c r="T62" s="14">
        <v>1</v>
      </c>
      <c r="U62" s="14">
        <v>1</v>
      </c>
      <c r="V62" s="14">
        <v>1</v>
      </c>
      <c r="W62" s="14">
        <v>1</v>
      </c>
      <c r="X62" s="14">
        <v>1</v>
      </c>
      <c r="Y62" s="14">
        <v>1</v>
      </c>
      <c r="Z62" s="14">
        <v>1</v>
      </c>
      <c r="AA62" s="14">
        <v>1</v>
      </c>
      <c r="AC62" s="32">
        <f t="shared" si="16"/>
        <v>1</v>
      </c>
      <c r="AD62" s="31">
        <f t="shared" si="17"/>
        <v>1</v>
      </c>
      <c r="AE62" s="22">
        <f t="shared" si="18"/>
        <v>24</v>
      </c>
      <c r="AF62" s="23">
        <f>SUMPRODUCT(AE62:AE64,[1]Notes!$C$49:$C$51)</f>
        <v>8760</v>
      </c>
      <c r="AG62" s="45"/>
      <c r="AH62" s="46"/>
      <c r="AJ62" s="42"/>
      <c r="AK62" s="42"/>
    </row>
    <row r="63" spans="1:37" hidden="1" x14ac:dyDescent="0.25">
      <c r="A63" s="12"/>
      <c r="B63" s="12"/>
      <c r="C63" s="13" t="s">
        <v>40</v>
      </c>
      <c r="D63" s="14">
        <v>1</v>
      </c>
      <c r="E63" s="14">
        <v>1</v>
      </c>
      <c r="F63" s="14">
        <v>1</v>
      </c>
      <c r="G63" s="14">
        <v>1</v>
      </c>
      <c r="H63" s="14">
        <v>1</v>
      </c>
      <c r="I63" s="14">
        <v>1</v>
      </c>
      <c r="J63" s="14">
        <v>1</v>
      </c>
      <c r="K63" s="14">
        <v>1</v>
      </c>
      <c r="L63" s="14">
        <v>1</v>
      </c>
      <c r="M63" s="14">
        <v>1</v>
      </c>
      <c r="N63" s="14">
        <v>1</v>
      </c>
      <c r="O63" s="14">
        <v>1</v>
      </c>
      <c r="P63" s="14">
        <v>1</v>
      </c>
      <c r="Q63" s="14">
        <v>1</v>
      </c>
      <c r="R63" s="14">
        <v>1</v>
      </c>
      <c r="S63" s="14">
        <v>1</v>
      </c>
      <c r="T63" s="14">
        <v>1</v>
      </c>
      <c r="U63" s="14">
        <v>1</v>
      </c>
      <c r="V63" s="14">
        <v>1</v>
      </c>
      <c r="W63" s="14">
        <v>1</v>
      </c>
      <c r="X63" s="14">
        <v>1</v>
      </c>
      <c r="Y63" s="14">
        <v>1</v>
      </c>
      <c r="Z63" s="14">
        <v>1</v>
      </c>
      <c r="AA63" s="14">
        <v>1</v>
      </c>
      <c r="AC63" s="32">
        <f t="shared" si="16"/>
        <v>1</v>
      </c>
      <c r="AD63" s="31">
        <f t="shared" si="17"/>
        <v>1</v>
      </c>
      <c r="AE63" s="22">
        <f t="shared" si="18"/>
        <v>24</v>
      </c>
      <c r="AF63" s="22"/>
      <c r="AG63" s="45"/>
      <c r="AH63" s="46"/>
      <c r="AJ63" s="42"/>
      <c r="AK63" s="42"/>
    </row>
    <row r="64" spans="1:37" hidden="1" x14ac:dyDescent="0.25">
      <c r="A64" s="12"/>
      <c r="B64" s="12"/>
      <c r="C64" s="13" t="s">
        <v>42</v>
      </c>
      <c r="D64" s="14">
        <v>1</v>
      </c>
      <c r="E64" s="14">
        <v>1</v>
      </c>
      <c r="F64" s="14">
        <v>1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14">
        <v>1</v>
      </c>
      <c r="M64" s="14">
        <v>1</v>
      </c>
      <c r="N64" s="14">
        <v>1</v>
      </c>
      <c r="O64" s="14">
        <v>1</v>
      </c>
      <c r="P64" s="14">
        <v>1</v>
      </c>
      <c r="Q64" s="14">
        <v>1</v>
      </c>
      <c r="R64" s="14">
        <v>1</v>
      </c>
      <c r="S64" s="14">
        <v>1</v>
      </c>
      <c r="T64" s="14">
        <v>1</v>
      </c>
      <c r="U64" s="14">
        <v>1</v>
      </c>
      <c r="V64" s="14">
        <v>1</v>
      </c>
      <c r="W64" s="14">
        <v>1</v>
      </c>
      <c r="X64" s="14">
        <v>1</v>
      </c>
      <c r="Y64" s="14">
        <v>1</v>
      </c>
      <c r="Z64" s="14">
        <v>1</v>
      </c>
      <c r="AA64" s="14">
        <v>1</v>
      </c>
      <c r="AC64" s="47">
        <f t="shared" si="16"/>
        <v>1</v>
      </c>
      <c r="AD64" s="48">
        <f t="shared" si="17"/>
        <v>1</v>
      </c>
      <c r="AE64" s="44">
        <f t="shared" si="18"/>
        <v>24</v>
      </c>
      <c r="AF64" s="44"/>
      <c r="AG64" s="45"/>
      <c r="AH64" s="46"/>
      <c r="AJ64" s="42"/>
      <c r="AK64" s="42"/>
    </row>
    <row r="65" spans="1:37" hidden="1" x14ac:dyDescent="0.25">
      <c r="A65" s="2" t="s">
        <v>68</v>
      </c>
      <c r="B65" s="2" t="s">
        <v>51</v>
      </c>
      <c r="C65" s="3" t="s">
        <v>37</v>
      </c>
      <c r="D65" s="23">
        <v>78</v>
      </c>
      <c r="E65" s="23">
        <v>78</v>
      </c>
      <c r="F65" s="23">
        <v>78</v>
      </c>
      <c r="G65" s="23">
        <v>78</v>
      </c>
      <c r="H65" s="23">
        <v>78</v>
      </c>
      <c r="I65" s="23">
        <v>78</v>
      </c>
      <c r="J65" s="23">
        <v>78</v>
      </c>
      <c r="K65" s="23">
        <v>78</v>
      </c>
      <c r="L65" s="23">
        <v>78</v>
      </c>
      <c r="M65" s="23">
        <v>78</v>
      </c>
      <c r="N65" s="23">
        <v>78</v>
      </c>
      <c r="O65" s="23">
        <v>78</v>
      </c>
      <c r="P65" s="23">
        <v>78</v>
      </c>
      <c r="Q65" s="23">
        <v>78</v>
      </c>
      <c r="R65" s="23">
        <v>78</v>
      </c>
      <c r="S65" s="23">
        <v>78</v>
      </c>
      <c r="T65" s="23">
        <v>78</v>
      </c>
      <c r="U65" s="23">
        <v>78</v>
      </c>
      <c r="V65" s="23">
        <v>78</v>
      </c>
      <c r="W65" s="23">
        <v>78</v>
      </c>
      <c r="X65" s="23">
        <v>78</v>
      </c>
      <c r="Y65" s="23">
        <v>78</v>
      </c>
      <c r="Z65" s="23">
        <v>78</v>
      </c>
      <c r="AA65" s="23">
        <v>78</v>
      </c>
      <c r="AC65" s="32">
        <f t="shared" si="16"/>
        <v>78</v>
      </c>
      <c r="AD65" s="31">
        <f t="shared" si="17"/>
        <v>78</v>
      </c>
      <c r="AE65" s="31">
        <f t="shared" ref="AE65:AE70" si="19">AVERAGE(D65:AA65)</f>
        <v>78</v>
      </c>
      <c r="AF65" s="22"/>
      <c r="AG65" s="45"/>
      <c r="AH65" s="46"/>
      <c r="AJ65" s="42"/>
      <c r="AK65" s="42"/>
    </row>
    <row r="66" spans="1:37" hidden="1" x14ac:dyDescent="0.25">
      <c r="C66" s="3" t="s">
        <v>40</v>
      </c>
      <c r="D66" s="23">
        <v>78</v>
      </c>
      <c r="E66" s="23">
        <v>78</v>
      </c>
      <c r="F66" s="23">
        <v>78</v>
      </c>
      <c r="G66" s="23">
        <v>78</v>
      </c>
      <c r="H66" s="23">
        <v>78</v>
      </c>
      <c r="I66" s="23">
        <v>78</v>
      </c>
      <c r="J66" s="23">
        <v>78</v>
      </c>
      <c r="K66" s="23">
        <v>78</v>
      </c>
      <c r="L66" s="23">
        <v>78</v>
      </c>
      <c r="M66" s="23">
        <v>78</v>
      </c>
      <c r="N66" s="23">
        <v>78</v>
      </c>
      <c r="O66" s="23">
        <v>78</v>
      </c>
      <c r="P66" s="23">
        <v>78</v>
      </c>
      <c r="Q66" s="23">
        <v>78</v>
      </c>
      <c r="R66" s="23">
        <v>78</v>
      </c>
      <c r="S66" s="23">
        <v>78</v>
      </c>
      <c r="T66" s="23">
        <v>78</v>
      </c>
      <c r="U66" s="23">
        <v>78</v>
      </c>
      <c r="V66" s="23">
        <v>78</v>
      </c>
      <c r="W66" s="23">
        <v>78</v>
      </c>
      <c r="X66" s="23">
        <v>78</v>
      </c>
      <c r="Y66" s="23">
        <v>78</v>
      </c>
      <c r="Z66" s="23">
        <v>78</v>
      </c>
      <c r="AA66" s="23">
        <v>78</v>
      </c>
      <c r="AC66" s="32">
        <f t="shared" si="16"/>
        <v>78</v>
      </c>
      <c r="AD66" s="31">
        <f t="shared" si="17"/>
        <v>78</v>
      </c>
      <c r="AE66" s="31">
        <f t="shared" si="19"/>
        <v>78</v>
      </c>
      <c r="AF66" s="22"/>
      <c r="AG66" s="45"/>
      <c r="AH66" s="46"/>
      <c r="AJ66" s="42"/>
      <c r="AK66" s="42"/>
    </row>
    <row r="67" spans="1:37" hidden="1" x14ac:dyDescent="0.25">
      <c r="C67" s="3" t="s">
        <v>42</v>
      </c>
      <c r="D67" s="23">
        <v>78</v>
      </c>
      <c r="E67" s="23">
        <v>78</v>
      </c>
      <c r="F67" s="23">
        <v>78</v>
      </c>
      <c r="G67" s="23">
        <v>78</v>
      </c>
      <c r="H67" s="23">
        <v>78</v>
      </c>
      <c r="I67" s="23">
        <v>78</v>
      </c>
      <c r="J67" s="23">
        <v>78</v>
      </c>
      <c r="K67" s="23">
        <v>78</v>
      </c>
      <c r="L67" s="23">
        <v>78</v>
      </c>
      <c r="M67" s="23">
        <v>78</v>
      </c>
      <c r="N67" s="23">
        <v>78</v>
      </c>
      <c r="O67" s="23">
        <v>78</v>
      </c>
      <c r="P67" s="23">
        <v>78</v>
      </c>
      <c r="Q67" s="23">
        <v>78</v>
      </c>
      <c r="R67" s="23">
        <v>78</v>
      </c>
      <c r="S67" s="23">
        <v>78</v>
      </c>
      <c r="T67" s="23">
        <v>78</v>
      </c>
      <c r="U67" s="23">
        <v>78</v>
      </c>
      <c r="V67" s="23">
        <v>78</v>
      </c>
      <c r="W67" s="23">
        <v>78</v>
      </c>
      <c r="X67" s="23">
        <v>78</v>
      </c>
      <c r="Y67" s="23">
        <v>78</v>
      </c>
      <c r="Z67" s="23">
        <v>78</v>
      </c>
      <c r="AA67" s="23">
        <v>78</v>
      </c>
      <c r="AC67" s="47">
        <f t="shared" si="16"/>
        <v>78</v>
      </c>
      <c r="AD67" s="48">
        <f t="shared" si="17"/>
        <v>78</v>
      </c>
      <c r="AE67" s="48">
        <f t="shared" si="19"/>
        <v>78</v>
      </c>
      <c r="AF67" s="44"/>
      <c r="AG67" s="45"/>
      <c r="AH67" s="46"/>
      <c r="AJ67" s="42"/>
      <c r="AK67" s="42"/>
    </row>
    <row r="68" spans="1:37" hidden="1" x14ac:dyDescent="0.25">
      <c r="A68" s="12" t="s">
        <v>69</v>
      </c>
      <c r="B68" s="12" t="s">
        <v>51</v>
      </c>
      <c r="C68" s="13" t="s">
        <v>37</v>
      </c>
      <c r="D68" s="17">
        <v>60</v>
      </c>
      <c r="E68" s="17">
        <v>60</v>
      </c>
      <c r="F68" s="17">
        <v>60</v>
      </c>
      <c r="G68" s="17">
        <v>60</v>
      </c>
      <c r="H68" s="17">
        <v>60</v>
      </c>
      <c r="I68" s="17">
        <v>60</v>
      </c>
      <c r="J68" s="17">
        <v>68</v>
      </c>
      <c r="K68" s="17">
        <v>68</v>
      </c>
      <c r="L68" s="17">
        <v>68</v>
      </c>
      <c r="M68" s="17">
        <v>68</v>
      </c>
      <c r="N68" s="17">
        <v>68</v>
      </c>
      <c r="O68" s="17">
        <v>68</v>
      </c>
      <c r="P68" s="17">
        <v>68</v>
      </c>
      <c r="Q68" s="17">
        <v>68</v>
      </c>
      <c r="R68" s="17">
        <v>68</v>
      </c>
      <c r="S68" s="17">
        <v>68</v>
      </c>
      <c r="T68" s="17">
        <v>68</v>
      </c>
      <c r="U68" s="17">
        <v>68</v>
      </c>
      <c r="V68" s="17">
        <v>68</v>
      </c>
      <c r="W68" s="17">
        <v>68</v>
      </c>
      <c r="X68" s="17">
        <v>68</v>
      </c>
      <c r="Y68" s="17">
        <v>68</v>
      </c>
      <c r="Z68" s="17">
        <v>60</v>
      </c>
      <c r="AA68" s="17">
        <v>60</v>
      </c>
      <c r="AC68" s="32">
        <f t="shared" si="16"/>
        <v>68</v>
      </c>
      <c r="AD68" s="31">
        <f t="shared" si="17"/>
        <v>60</v>
      </c>
      <c r="AE68" s="31">
        <f t="shared" si="19"/>
        <v>65.333333333333329</v>
      </c>
      <c r="AF68" s="22"/>
      <c r="AG68" s="49"/>
      <c r="AH68" s="46" t="s">
        <v>70</v>
      </c>
      <c r="AJ68" s="42"/>
      <c r="AK68" s="42"/>
    </row>
    <row r="69" spans="1:37" hidden="1" x14ac:dyDescent="0.25">
      <c r="A69" s="12"/>
      <c r="B69" s="12"/>
      <c r="C69" s="13" t="s">
        <v>40</v>
      </c>
      <c r="D69" s="17">
        <v>60</v>
      </c>
      <c r="E69" s="17">
        <v>60</v>
      </c>
      <c r="F69" s="17">
        <v>60</v>
      </c>
      <c r="G69" s="17">
        <v>60</v>
      </c>
      <c r="H69" s="17">
        <v>60</v>
      </c>
      <c r="I69" s="17">
        <v>60</v>
      </c>
      <c r="J69" s="17">
        <v>68</v>
      </c>
      <c r="K69" s="17">
        <v>68</v>
      </c>
      <c r="L69" s="17">
        <v>68</v>
      </c>
      <c r="M69" s="17">
        <v>68</v>
      </c>
      <c r="N69" s="17">
        <v>68</v>
      </c>
      <c r="O69" s="17">
        <v>68</v>
      </c>
      <c r="P69" s="17">
        <v>68</v>
      </c>
      <c r="Q69" s="17">
        <v>68</v>
      </c>
      <c r="R69" s="17">
        <v>68</v>
      </c>
      <c r="S69" s="17">
        <v>68</v>
      </c>
      <c r="T69" s="17">
        <v>68</v>
      </c>
      <c r="U69" s="17">
        <v>68</v>
      </c>
      <c r="V69" s="17">
        <v>68</v>
      </c>
      <c r="W69" s="17">
        <v>68</v>
      </c>
      <c r="X69" s="17">
        <v>68</v>
      </c>
      <c r="Y69" s="17">
        <v>68</v>
      </c>
      <c r="Z69" s="17">
        <v>60</v>
      </c>
      <c r="AA69" s="17">
        <v>60</v>
      </c>
      <c r="AC69" s="32">
        <f t="shared" si="16"/>
        <v>68</v>
      </c>
      <c r="AD69" s="31">
        <f t="shared" si="17"/>
        <v>60</v>
      </c>
      <c r="AE69" s="31">
        <f t="shared" si="19"/>
        <v>65.333333333333329</v>
      </c>
      <c r="AF69" s="22"/>
      <c r="AG69" s="45"/>
      <c r="AH69" s="46" t="s">
        <v>71</v>
      </c>
      <c r="AJ69" s="42"/>
      <c r="AK69" s="42"/>
    </row>
    <row r="70" spans="1:37" hidden="1" x14ac:dyDescent="0.25">
      <c r="A70" s="12"/>
      <c r="B70" s="12"/>
      <c r="C70" s="13" t="s">
        <v>42</v>
      </c>
      <c r="D70" s="17">
        <v>60</v>
      </c>
      <c r="E70" s="17">
        <v>60</v>
      </c>
      <c r="F70" s="17">
        <v>60</v>
      </c>
      <c r="G70" s="17">
        <v>60</v>
      </c>
      <c r="H70" s="17">
        <v>60</v>
      </c>
      <c r="I70" s="17">
        <v>60</v>
      </c>
      <c r="J70" s="17">
        <v>68</v>
      </c>
      <c r="K70" s="17">
        <v>68</v>
      </c>
      <c r="L70" s="17">
        <v>68</v>
      </c>
      <c r="M70" s="17">
        <v>68</v>
      </c>
      <c r="N70" s="17">
        <v>68</v>
      </c>
      <c r="O70" s="17">
        <v>68</v>
      </c>
      <c r="P70" s="17">
        <v>68</v>
      </c>
      <c r="Q70" s="17">
        <v>68</v>
      </c>
      <c r="R70" s="17">
        <v>68</v>
      </c>
      <c r="S70" s="17">
        <v>68</v>
      </c>
      <c r="T70" s="17">
        <v>68</v>
      </c>
      <c r="U70" s="17">
        <v>68</v>
      </c>
      <c r="V70" s="17">
        <v>68</v>
      </c>
      <c r="W70" s="17">
        <v>68</v>
      </c>
      <c r="X70" s="17">
        <v>68</v>
      </c>
      <c r="Y70" s="17">
        <v>68</v>
      </c>
      <c r="Z70" s="17">
        <v>60</v>
      </c>
      <c r="AA70" s="17">
        <v>60</v>
      </c>
      <c r="AC70" s="47">
        <f t="shared" si="16"/>
        <v>68</v>
      </c>
      <c r="AD70" s="48">
        <f t="shared" si="17"/>
        <v>60</v>
      </c>
      <c r="AE70" s="48">
        <f t="shared" si="19"/>
        <v>65.333333333333329</v>
      </c>
      <c r="AF70" s="44"/>
      <c r="AG70" s="45"/>
      <c r="AH70" s="46" t="s">
        <v>72</v>
      </c>
      <c r="AJ70" s="42"/>
      <c r="AK70" s="42"/>
    </row>
    <row r="71" spans="1:37" hidden="1" x14ac:dyDescent="0.25">
      <c r="A71" s="2" t="s">
        <v>52</v>
      </c>
      <c r="B71" s="2" t="s">
        <v>36</v>
      </c>
      <c r="C71" s="3" t="s">
        <v>37</v>
      </c>
      <c r="D71" s="20">
        <v>0</v>
      </c>
      <c r="E71" s="20">
        <v>0</v>
      </c>
      <c r="F71" s="20">
        <v>0</v>
      </c>
      <c r="G71" s="20">
        <v>0.05</v>
      </c>
      <c r="H71" s="20">
        <v>0.05</v>
      </c>
      <c r="I71" s="20">
        <v>0.05</v>
      </c>
      <c r="J71" s="20">
        <v>0.8</v>
      </c>
      <c r="K71" s="20">
        <v>0.7</v>
      </c>
      <c r="L71" s="20">
        <v>0.5</v>
      </c>
      <c r="M71" s="20">
        <v>0.4</v>
      </c>
      <c r="N71" s="20">
        <v>0.25</v>
      </c>
      <c r="O71" s="20">
        <v>0.25</v>
      </c>
      <c r="P71" s="20">
        <v>0.25</v>
      </c>
      <c r="Q71" s="20">
        <v>0.25</v>
      </c>
      <c r="R71" s="20">
        <v>0.5</v>
      </c>
      <c r="S71" s="20">
        <v>0.6</v>
      </c>
      <c r="T71" s="20">
        <v>0.7</v>
      </c>
      <c r="U71" s="20">
        <v>0.7</v>
      </c>
      <c r="V71" s="20">
        <v>0.4</v>
      </c>
      <c r="W71" s="20">
        <v>0.25</v>
      </c>
      <c r="X71" s="20">
        <v>0.2</v>
      </c>
      <c r="Y71" s="20">
        <v>0.2</v>
      </c>
      <c r="Z71" s="20">
        <v>0.05</v>
      </c>
      <c r="AA71" s="20">
        <v>0.05</v>
      </c>
      <c r="AC71" s="21">
        <f t="shared" si="16"/>
        <v>0.8</v>
      </c>
      <c r="AD71" s="22">
        <f t="shared" si="17"/>
        <v>0</v>
      </c>
      <c r="AE71" s="22">
        <f>SUM(D71:AA71)</f>
        <v>7.2</v>
      </c>
      <c r="AF71" s="23">
        <f>SUMPRODUCT(AE71:AE73,[1]Notes!$C$49:$C$51)</f>
        <v>2628</v>
      </c>
      <c r="AG71" s="40"/>
      <c r="AH71" s="41"/>
      <c r="AJ71" s="42"/>
      <c r="AK71" s="42"/>
    </row>
    <row r="72" spans="1:37" hidden="1" x14ac:dyDescent="0.25">
      <c r="C72" s="3" t="s">
        <v>40</v>
      </c>
      <c r="D72" s="20">
        <v>0</v>
      </c>
      <c r="E72" s="20">
        <v>0</v>
      </c>
      <c r="F72" s="20">
        <v>0</v>
      </c>
      <c r="G72" s="20">
        <v>0.05</v>
      </c>
      <c r="H72" s="20">
        <v>0.05</v>
      </c>
      <c r="I72" s="20">
        <v>0.05</v>
      </c>
      <c r="J72" s="20">
        <v>0.8</v>
      </c>
      <c r="K72" s="20">
        <v>0.7</v>
      </c>
      <c r="L72" s="20">
        <v>0.5</v>
      </c>
      <c r="M72" s="20">
        <v>0.4</v>
      </c>
      <c r="N72" s="20">
        <v>0.25</v>
      </c>
      <c r="O72" s="20">
        <v>0.25</v>
      </c>
      <c r="P72" s="20">
        <v>0.25</v>
      </c>
      <c r="Q72" s="20">
        <v>0.25</v>
      </c>
      <c r="R72" s="20">
        <v>0.5</v>
      </c>
      <c r="S72" s="20">
        <v>0.6</v>
      </c>
      <c r="T72" s="20">
        <v>0.7</v>
      </c>
      <c r="U72" s="20">
        <v>0.7</v>
      </c>
      <c r="V72" s="20">
        <v>0.4</v>
      </c>
      <c r="W72" s="20">
        <v>0.25</v>
      </c>
      <c r="X72" s="20">
        <v>0.2</v>
      </c>
      <c r="Y72" s="20">
        <v>0.2</v>
      </c>
      <c r="Z72" s="20">
        <v>0.05</v>
      </c>
      <c r="AA72" s="20">
        <v>0.05</v>
      </c>
      <c r="AC72" s="21">
        <f t="shared" si="16"/>
        <v>0.8</v>
      </c>
      <c r="AD72" s="22">
        <f t="shared" si="17"/>
        <v>0</v>
      </c>
      <c r="AE72" s="22">
        <f>SUM(D72:AA72)</f>
        <v>7.2</v>
      </c>
      <c r="AF72" s="22"/>
      <c r="AG72" s="40"/>
      <c r="AH72" s="41"/>
      <c r="AJ72" s="42"/>
      <c r="AK72" s="42"/>
    </row>
    <row r="73" spans="1:37" hidden="1" x14ac:dyDescent="0.25">
      <c r="C73" s="3" t="s">
        <v>42</v>
      </c>
      <c r="D73" s="20">
        <v>0</v>
      </c>
      <c r="E73" s="20">
        <v>0</v>
      </c>
      <c r="F73" s="20">
        <v>0</v>
      </c>
      <c r="G73" s="20">
        <v>0.05</v>
      </c>
      <c r="H73" s="20">
        <v>0.05</v>
      </c>
      <c r="I73" s="20">
        <v>0.05</v>
      </c>
      <c r="J73" s="20">
        <v>0.8</v>
      </c>
      <c r="K73" s="20">
        <v>0.7</v>
      </c>
      <c r="L73" s="20">
        <v>0.5</v>
      </c>
      <c r="M73" s="20">
        <v>0.4</v>
      </c>
      <c r="N73" s="20">
        <v>0.25</v>
      </c>
      <c r="O73" s="20">
        <v>0.25</v>
      </c>
      <c r="P73" s="20">
        <v>0.25</v>
      </c>
      <c r="Q73" s="20">
        <v>0.25</v>
      </c>
      <c r="R73" s="20">
        <v>0.5</v>
      </c>
      <c r="S73" s="20">
        <v>0.6</v>
      </c>
      <c r="T73" s="20">
        <v>0.7</v>
      </c>
      <c r="U73" s="20">
        <v>0.7</v>
      </c>
      <c r="V73" s="20">
        <v>0.4</v>
      </c>
      <c r="W73" s="20">
        <v>0.25</v>
      </c>
      <c r="X73" s="20">
        <v>0.2</v>
      </c>
      <c r="Y73" s="20">
        <v>0.2</v>
      </c>
      <c r="Z73" s="20">
        <v>0.05</v>
      </c>
      <c r="AA73" s="20">
        <v>0.05</v>
      </c>
      <c r="AC73" s="43">
        <f t="shared" si="16"/>
        <v>0.8</v>
      </c>
      <c r="AD73" s="44">
        <f t="shared" si="17"/>
        <v>0</v>
      </c>
      <c r="AE73" s="44">
        <f>SUM(D73:AA73)</f>
        <v>7.2</v>
      </c>
      <c r="AF73" s="44"/>
      <c r="AG73" s="40"/>
      <c r="AH73" s="41"/>
      <c r="AJ73" s="42"/>
      <c r="AK73" s="42"/>
    </row>
    <row r="74" spans="1:37" hidden="1" x14ac:dyDescent="0.25">
      <c r="A74" s="12" t="s">
        <v>54</v>
      </c>
      <c r="B74" s="12" t="s">
        <v>51</v>
      </c>
      <c r="C74" s="13" t="s">
        <v>37</v>
      </c>
      <c r="D74" s="17">
        <v>130</v>
      </c>
      <c r="E74" s="17">
        <v>130</v>
      </c>
      <c r="F74" s="17">
        <v>130</v>
      </c>
      <c r="G74" s="17">
        <v>130</v>
      </c>
      <c r="H74" s="17">
        <v>130</v>
      </c>
      <c r="I74" s="17">
        <v>130</v>
      </c>
      <c r="J74" s="17">
        <v>130</v>
      </c>
      <c r="K74" s="17">
        <v>130</v>
      </c>
      <c r="L74" s="17">
        <v>130</v>
      </c>
      <c r="M74" s="17">
        <v>130</v>
      </c>
      <c r="N74" s="17">
        <v>130</v>
      </c>
      <c r="O74" s="17">
        <v>130</v>
      </c>
      <c r="P74" s="17">
        <v>130</v>
      </c>
      <c r="Q74" s="17">
        <v>130</v>
      </c>
      <c r="R74" s="17">
        <v>130</v>
      </c>
      <c r="S74" s="17">
        <v>130</v>
      </c>
      <c r="T74" s="17">
        <v>130</v>
      </c>
      <c r="U74" s="17">
        <v>130</v>
      </c>
      <c r="V74" s="17">
        <v>130</v>
      </c>
      <c r="W74" s="17">
        <v>130</v>
      </c>
      <c r="X74" s="17">
        <v>130</v>
      </c>
      <c r="Y74" s="17">
        <v>130</v>
      </c>
      <c r="Z74" s="17">
        <v>130</v>
      </c>
      <c r="AA74" s="17">
        <v>130</v>
      </c>
      <c r="AC74" s="32">
        <f t="shared" si="16"/>
        <v>130</v>
      </c>
      <c r="AD74" s="31">
        <f t="shared" si="17"/>
        <v>130</v>
      </c>
      <c r="AE74" s="31">
        <f>AVERAGE(D74:AA74)</f>
        <v>130</v>
      </c>
      <c r="AF74" s="22"/>
      <c r="AG74" s="45"/>
      <c r="AH74" s="46"/>
      <c r="AJ74" s="42"/>
      <c r="AK74" s="42"/>
    </row>
    <row r="75" spans="1:37" hidden="1" x14ac:dyDescent="0.25">
      <c r="A75" s="12"/>
      <c r="B75" s="12"/>
      <c r="C75" s="13" t="s">
        <v>40</v>
      </c>
      <c r="D75" s="17">
        <v>130</v>
      </c>
      <c r="E75" s="17">
        <v>130</v>
      </c>
      <c r="F75" s="17">
        <v>130</v>
      </c>
      <c r="G75" s="17">
        <v>130</v>
      </c>
      <c r="H75" s="17">
        <v>130</v>
      </c>
      <c r="I75" s="17">
        <v>130</v>
      </c>
      <c r="J75" s="17">
        <v>130</v>
      </c>
      <c r="K75" s="17">
        <v>130</v>
      </c>
      <c r="L75" s="17">
        <v>130</v>
      </c>
      <c r="M75" s="17">
        <v>130</v>
      </c>
      <c r="N75" s="17">
        <v>130</v>
      </c>
      <c r="O75" s="17">
        <v>130</v>
      </c>
      <c r="P75" s="17">
        <v>130</v>
      </c>
      <c r="Q75" s="17">
        <v>130</v>
      </c>
      <c r="R75" s="17">
        <v>130</v>
      </c>
      <c r="S75" s="17">
        <v>130</v>
      </c>
      <c r="T75" s="17">
        <v>130</v>
      </c>
      <c r="U75" s="17">
        <v>130</v>
      </c>
      <c r="V75" s="17">
        <v>130</v>
      </c>
      <c r="W75" s="17">
        <v>130</v>
      </c>
      <c r="X75" s="17">
        <v>130</v>
      </c>
      <c r="Y75" s="17">
        <v>130</v>
      </c>
      <c r="Z75" s="17">
        <v>130</v>
      </c>
      <c r="AA75" s="17">
        <v>130</v>
      </c>
      <c r="AC75" s="32">
        <f t="shared" si="16"/>
        <v>130</v>
      </c>
      <c r="AD75" s="31">
        <f t="shared" si="17"/>
        <v>130</v>
      </c>
      <c r="AE75" s="31">
        <f>AVERAGE(D75:AA75)</f>
        <v>130</v>
      </c>
      <c r="AF75" s="22"/>
      <c r="AG75" s="45"/>
      <c r="AH75" s="46"/>
      <c r="AJ75" s="42"/>
      <c r="AK75" s="42"/>
    </row>
    <row r="76" spans="1:37" hidden="1" x14ac:dyDescent="0.25">
      <c r="A76" s="12"/>
      <c r="B76" s="12"/>
      <c r="C76" s="13" t="s">
        <v>42</v>
      </c>
      <c r="D76" s="17">
        <v>130</v>
      </c>
      <c r="E76" s="17">
        <v>130</v>
      </c>
      <c r="F76" s="17">
        <v>130</v>
      </c>
      <c r="G76" s="17">
        <v>130</v>
      </c>
      <c r="H76" s="17">
        <v>130</v>
      </c>
      <c r="I76" s="17">
        <v>130</v>
      </c>
      <c r="J76" s="17">
        <v>130</v>
      </c>
      <c r="K76" s="17">
        <v>130</v>
      </c>
      <c r="L76" s="17">
        <v>130</v>
      </c>
      <c r="M76" s="17">
        <v>130</v>
      </c>
      <c r="N76" s="17">
        <v>130</v>
      </c>
      <c r="O76" s="17">
        <v>130</v>
      </c>
      <c r="P76" s="17">
        <v>130</v>
      </c>
      <c r="Q76" s="17">
        <v>130</v>
      </c>
      <c r="R76" s="17">
        <v>130</v>
      </c>
      <c r="S76" s="17">
        <v>130</v>
      </c>
      <c r="T76" s="17">
        <v>130</v>
      </c>
      <c r="U76" s="17">
        <v>130</v>
      </c>
      <c r="V76" s="17">
        <v>130</v>
      </c>
      <c r="W76" s="17">
        <v>130</v>
      </c>
      <c r="X76" s="17">
        <v>130</v>
      </c>
      <c r="Y76" s="17">
        <v>130</v>
      </c>
      <c r="Z76" s="17">
        <v>130</v>
      </c>
      <c r="AA76" s="17">
        <v>130</v>
      </c>
      <c r="AC76" s="47">
        <f t="shared" si="16"/>
        <v>130</v>
      </c>
      <c r="AD76" s="48">
        <f t="shared" si="17"/>
        <v>130</v>
      </c>
      <c r="AE76" s="48">
        <f>AVERAGE(D76:AA76)</f>
        <v>130</v>
      </c>
      <c r="AF76" s="44"/>
      <c r="AG76" s="45"/>
      <c r="AH76" s="46"/>
      <c r="AJ76" s="42"/>
      <c r="AK76" s="42"/>
    </row>
    <row r="77" spans="1:37" hidden="1" x14ac:dyDescent="0.25">
      <c r="A77" s="2" t="s">
        <v>55</v>
      </c>
      <c r="B77" s="2" t="s">
        <v>36</v>
      </c>
      <c r="C77" s="3" t="s">
        <v>37</v>
      </c>
      <c r="D77" s="20">
        <v>0.9</v>
      </c>
      <c r="E77" s="20">
        <v>0.9</v>
      </c>
      <c r="F77" s="20">
        <v>0.9</v>
      </c>
      <c r="G77" s="20">
        <v>0.9</v>
      </c>
      <c r="H77" s="20">
        <v>0.9</v>
      </c>
      <c r="I77" s="20">
        <v>0.9</v>
      </c>
      <c r="J77" s="20">
        <v>0.9</v>
      </c>
      <c r="K77" s="20">
        <v>0.9</v>
      </c>
      <c r="L77" s="20">
        <v>0.9</v>
      </c>
      <c r="M77" s="20">
        <v>0.9</v>
      </c>
      <c r="N77" s="20">
        <v>0.9</v>
      </c>
      <c r="O77" s="20">
        <v>0.9</v>
      </c>
      <c r="P77" s="20">
        <v>0.9</v>
      </c>
      <c r="Q77" s="20">
        <v>0.9</v>
      </c>
      <c r="R77" s="20">
        <v>0.9</v>
      </c>
      <c r="S77" s="20">
        <v>0.9</v>
      </c>
      <c r="T77" s="20">
        <v>0.9</v>
      </c>
      <c r="U77" s="20">
        <v>0.9</v>
      </c>
      <c r="V77" s="20">
        <v>0.9</v>
      </c>
      <c r="W77" s="20">
        <v>0.9</v>
      </c>
      <c r="X77" s="20">
        <v>0.9</v>
      </c>
      <c r="Y77" s="20">
        <v>0.9</v>
      </c>
      <c r="Z77" s="20">
        <v>0.9</v>
      </c>
      <c r="AA77" s="20">
        <v>0.9</v>
      </c>
      <c r="AC77" s="21">
        <f t="shared" si="16"/>
        <v>0.9</v>
      </c>
      <c r="AD77" s="22">
        <f t="shared" si="17"/>
        <v>0.9</v>
      </c>
      <c r="AE77" s="22">
        <f t="shared" ref="AE77:AE88" si="20">SUM(D77:AA77)</f>
        <v>21.599999999999994</v>
      </c>
      <c r="AF77" s="23">
        <f>SUMPRODUCT(AE77:AE79,[1]Notes!$C$49:$C$51)</f>
        <v>7883.9999999999982</v>
      </c>
      <c r="AG77" s="45"/>
      <c r="AH77" s="46"/>
      <c r="AJ77" s="42"/>
      <c r="AK77" s="42"/>
    </row>
    <row r="78" spans="1:37" hidden="1" x14ac:dyDescent="0.25">
      <c r="C78" s="3" t="s">
        <v>40</v>
      </c>
      <c r="D78" s="20">
        <v>0.9</v>
      </c>
      <c r="E78" s="20">
        <v>0.9</v>
      </c>
      <c r="F78" s="20">
        <v>0.9</v>
      </c>
      <c r="G78" s="20">
        <v>0.9</v>
      </c>
      <c r="H78" s="20">
        <v>0.9</v>
      </c>
      <c r="I78" s="20">
        <v>0.9</v>
      </c>
      <c r="J78" s="20">
        <v>0.9</v>
      </c>
      <c r="K78" s="20">
        <v>0.9</v>
      </c>
      <c r="L78" s="20">
        <v>0.9</v>
      </c>
      <c r="M78" s="20">
        <v>0.9</v>
      </c>
      <c r="N78" s="20">
        <v>0.9</v>
      </c>
      <c r="O78" s="20">
        <v>0.9</v>
      </c>
      <c r="P78" s="20">
        <v>0.9</v>
      </c>
      <c r="Q78" s="20">
        <v>0.9</v>
      </c>
      <c r="R78" s="20">
        <v>0.9</v>
      </c>
      <c r="S78" s="20">
        <v>0.9</v>
      </c>
      <c r="T78" s="20">
        <v>0.9</v>
      </c>
      <c r="U78" s="20">
        <v>0.9</v>
      </c>
      <c r="V78" s="20">
        <v>0.9</v>
      </c>
      <c r="W78" s="20">
        <v>0.9</v>
      </c>
      <c r="X78" s="20">
        <v>0.9</v>
      </c>
      <c r="Y78" s="20">
        <v>0.9</v>
      </c>
      <c r="Z78" s="20">
        <v>0.9</v>
      </c>
      <c r="AA78" s="20">
        <v>0.9</v>
      </c>
      <c r="AC78" s="21">
        <f t="shared" si="16"/>
        <v>0.9</v>
      </c>
      <c r="AD78" s="22">
        <f t="shared" si="17"/>
        <v>0.9</v>
      </c>
      <c r="AE78" s="22">
        <f t="shared" si="20"/>
        <v>21.599999999999994</v>
      </c>
      <c r="AF78" s="22"/>
      <c r="AG78" s="45"/>
      <c r="AH78" s="46"/>
      <c r="AJ78" s="42"/>
      <c r="AK78" s="42"/>
    </row>
    <row r="79" spans="1:37" hidden="1" x14ac:dyDescent="0.25">
      <c r="C79" s="3" t="s">
        <v>42</v>
      </c>
      <c r="D79" s="20">
        <v>0.9</v>
      </c>
      <c r="E79" s="20">
        <v>0.9</v>
      </c>
      <c r="F79" s="20">
        <v>0.9</v>
      </c>
      <c r="G79" s="20">
        <v>0.9</v>
      </c>
      <c r="H79" s="20">
        <v>0.9</v>
      </c>
      <c r="I79" s="20">
        <v>0.9</v>
      </c>
      <c r="J79" s="20">
        <v>0.9</v>
      </c>
      <c r="K79" s="20">
        <v>0.9</v>
      </c>
      <c r="L79" s="20">
        <v>0.9</v>
      </c>
      <c r="M79" s="20">
        <v>0.9</v>
      </c>
      <c r="N79" s="20">
        <v>0.9</v>
      </c>
      <c r="O79" s="20">
        <v>0.9</v>
      </c>
      <c r="P79" s="20">
        <v>0.9</v>
      </c>
      <c r="Q79" s="20">
        <v>0.9</v>
      </c>
      <c r="R79" s="20">
        <v>0.9</v>
      </c>
      <c r="S79" s="20">
        <v>0.9</v>
      </c>
      <c r="T79" s="20">
        <v>0.9</v>
      </c>
      <c r="U79" s="20">
        <v>0.9</v>
      </c>
      <c r="V79" s="20">
        <v>0.9</v>
      </c>
      <c r="W79" s="20">
        <v>0.9</v>
      </c>
      <c r="X79" s="20">
        <v>0.9</v>
      </c>
      <c r="Y79" s="20">
        <v>0.9</v>
      </c>
      <c r="Z79" s="20">
        <v>0.9</v>
      </c>
      <c r="AA79" s="20">
        <v>0.9</v>
      </c>
      <c r="AC79" s="43">
        <f t="shared" si="16"/>
        <v>0.9</v>
      </c>
      <c r="AD79" s="44">
        <f t="shared" si="17"/>
        <v>0.9</v>
      </c>
      <c r="AE79" s="44">
        <f t="shared" si="20"/>
        <v>21.599999999999994</v>
      </c>
      <c r="AF79" s="44"/>
      <c r="AG79" s="45"/>
      <c r="AH79" s="46"/>
      <c r="AJ79" s="42"/>
      <c r="AK79" s="42"/>
    </row>
    <row r="80" spans="1:37" hidden="1" x14ac:dyDescent="0.25">
      <c r="A80" s="12" t="s">
        <v>58</v>
      </c>
      <c r="B80" s="12" t="s">
        <v>36</v>
      </c>
      <c r="C80" s="13" t="s">
        <v>37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0.5</v>
      </c>
      <c r="K80" s="14">
        <v>0.5</v>
      </c>
      <c r="L80" s="14">
        <v>0</v>
      </c>
      <c r="M80" s="14">
        <v>0</v>
      </c>
      <c r="N80" s="14">
        <v>0</v>
      </c>
      <c r="O80" s="14">
        <v>0.2</v>
      </c>
      <c r="P80" s="14">
        <v>0.2</v>
      </c>
      <c r="Q80" s="14">
        <v>0</v>
      </c>
      <c r="R80" s="14">
        <v>0</v>
      </c>
      <c r="S80" s="14">
        <v>0</v>
      </c>
      <c r="T80" s="14">
        <v>0.5</v>
      </c>
      <c r="U80" s="14">
        <v>0.5</v>
      </c>
      <c r="V80" s="14">
        <v>0.5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C80" s="21">
        <f t="shared" si="16"/>
        <v>0.5</v>
      </c>
      <c r="AD80" s="22">
        <f t="shared" si="17"/>
        <v>0</v>
      </c>
      <c r="AE80" s="22">
        <f t="shared" si="20"/>
        <v>2.9</v>
      </c>
      <c r="AF80" s="23">
        <f>SUMPRODUCT(AE80:AE82,[1]Notes!$C$49:$C$51)</f>
        <v>1058.5</v>
      </c>
      <c r="AG80" s="50"/>
      <c r="AH80" s="46" t="s">
        <v>70</v>
      </c>
      <c r="AJ80" s="42"/>
      <c r="AK80" s="42"/>
    </row>
    <row r="81" spans="1:37" hidden="1" x14ac:dyDescent="0.25">
      <c r="A81" s="12"/>
      <c r="B81" s="12"/>
      <c r="C81" s="13" t="s">
        <v>40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0.5</v>
      </c>
      <c r="K81" s="14">
        <v>0.5</v>
      </c>
      <c r="L81" s="14">
        <v>0</v>
      </c>
      <c r="M81" s="14">
        <v>0</v>
      </c>
      <c r="N81" s="14">
        <v>0</v>
      </c>
      <c r="O81" s="14">
        <v>0.2</v>
      </c>
      <c r="P81" s="14">
        <v>0.2</v>
      </c>
      <c r="Q81" s="14">
        <v>0</v>
      </c>
      <c r="R81" s="14">
        <v>0</v>
      </c>
      <c r="S81" s="14">
        <v>0</v>
      </c>
      <c r="T81" s="14">
        <v>0.5</v>
      </c>
      <c r="U81" s="14">
        <v>0.5</v>
      </c>
      <c r="V81" s="14">
        <v>0.5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C81" s="21">
        <f t="shared" si="16"/>
        <v>0.5</v>
      </c>
      <c r="AD81" s="22">
        <f t="shared" si="17"/>
        <v>0</v>
      </c>
      <c r="AE81" s="22">
        <f t="shared" si="20"/>
        <v>2.9</v>
      </c>
      <c r="AF81" s="22"/>
      <c r="AG81" s="40"/>
      <c r="AH81" s="46" t="s">
        <v>71</v>
      </c>
      <c r="AJ81" s="42"/>
      <c r="AK81" s="42"/>
    </row>
    <row r="82" spans="1:37" hidden="1" x14ac:dyDescent="0.25">
      <c r="A82" s="12"/>
      <c r="B82" s="12"/>
      <c r="C82" s="13" t="s">
        <v>42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0.5</v>
      </c>
      <c r="K82" s="14">
        <v>0.5</v>
      </c>
      <c r="L82" s="14">
        <v>0</v>
      </c>
      <c r="M82" s="14">
        <v>0</v>
      </c>
      <c r="N82" s="14">
        <v>0</v>
      </c>
      <c r="O82" s="14">
        <v>0.2</v>
      </c>
      <c r="P82" s="14">
        <v>0.2</v>
      </c>
      <c r="Q82" s="14">
        <v>0</v>
      </c>
      <c r="R82" s="14">
        <v>0</v>
      </c>
      <c r="S82" s="14">
        <v>0</v>
      </c>
      <c r="T82" s="14">
        <v>0.5</v>
      </c>
      <c r="U82" s="14">
        <v>0.5</v>
      </c>
      <c r="V82" s="14">
        <v>0.5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C82" s="43">
        <f t="shared" si="16"/>
        <v>0.5</v>
      </c>
      <c r="AD82" s="44">
        <f t="shared" si="17"/>
        <v>0</v>
      </c>
      <c r="AE82" s="44">
        <f t="shared" si="20"/>
        <v>2.9</v>
      </c>
      <c r="AF82" s="44"/>
      <c r="AG82" s="40"/>
      <c r="AH82" s="46" t="s">
        <v>72</v>
      </c>
      <c r="AJ82" s="42"/>
      <c r="AK82" s="42"/>
    </row>
    <row r="83" spans="1:37" hidden="1" x14ac:dyDescent="0.25">
      <c r="A83" s="2" t="s">
        <v>59</v>
      </c>
      <c r="B83" s="2" t="s">
        <v>36</v>
      </c>
      <c r="C83" s="3" t="s">
        <v>37</v>
      </c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0.35</v>
      </c>
      <c r="L83" s="20">
        <v>0.69</v>
      </c>
      <c r="M83" s="20">
        <v>0.43</v>
      </c>
      <c r="N83" s="20">
        <v>0.37</v>
      </c>
      <c r="O83" s="20">
        <v>0.43</v>
      </c>
      <c r="P83" s="20">
        <v>0.57999999999999996</v>
      </c>
      <c r="Q83" s="20">
        <v>0.48</v>
      </c>
      <c r="R83" s="20">
        <v>0.37</v>
      </c>
      <c r="S83" s="20">
        <v>0.37</v>
      </c>
      <c r="T83" s="20">
        <v>0.46</v>
      </c>
      <c r="U83" s="20">
        <v>0.62</v>
      </c>
      <c r="V83" s="20">
        <v>0.2</v>
      </c>
      <c r="W83" s="20">
        <v>0.12</v>
      </c>
      <c r="X83" s="20">
        <v>0.04</v>
      </c>
      <c r="Y83" s="20">
        <v>0.04</v>
      </c>
      <c r="Z83" s="20">
        <v>0</v>
      </c>
      <c r="AA83" s="20">
        <v>0</v>
      </c>
      <c r="AC83" s="21">
        <f t="shared" si="16"/>
        <v>0.69</v>
      </c>
      <c r="AD83" s="22">
        <f t="shared" si="17"/>
        <v>0</v>
      </c>
      <c r="AE83" s="22">
        <f t="shared" si="20"/>
        <v>5.5500000000000007</v>
      </c>
      <c r="AF83" s="23">
        <f>SUMPRODUCT(AE83:AE85,[1]Notes!$C$49:$C$51)</f>
        <v>2025.75</v>
      </c>
      <c r="AG83" s="40"/>
      <c r="AH83" s="41"/>
      <c r="AJ83" s="42"/>
      <c r="AK83" s="42"/>
    </row>
    <row r="84" spans="1:37" hidden="1" x14ac:dyDescent="0.25">
      <c r="C84" s="3" t="s">
        <v>40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0.35</v>
      </c>
      <c r="L84" s="20">
        <v>0.69</v>
      </c>
      <c r="M84" s="20">
        <v>0.43</v>
      </c>
      <c r="N84" s="20">
        <v>0.37</v>
      </c>
      <c r="O84" s="20">
        <v>0.43</v>
      </c>
      <c r="P84" s="20">
        <v>0.57999999999999996</v>
      </c>
      <c r="Q84" s="20">
        <v>0.48</v>
      </c>
      <c r="R84" s="20">
        <v>0.37</v>
      </c>
      <c r="S84" s="20">
        <v>0.37</v>
      </c>
      <c r="T84" s="20">
        <v>0.46</v>
      </c>
      <c r="U84" s="20">
        <v>0.62</v>
      </c>
      <c r="V84" s="20">
        <v>0.2</v>
      </c>
      <c r="W84" s="20">
        <v>0.12</v>
      </c>
      <c r="X84" s="20">
        <v>0.04</v>
      </c>
      <c r="Y84" s="20">
        <v>0.04</v>
      </c>
      <c r="Z84" s="20">
        <v>0</v>
      </c>
      <c r="AA84" s="20">
        <v>0</v>
      </c>
      <c r="AC84" s="21">
        <f t="shared" si="16"/>
        <v>0.69</v>
      </c>
      <c r="AD84" s="22">
        <f t="shared" si="17"/>
        <v>0</v>
      </c>
      <c r="AE84" s="22">
        <f t="shared" si="20"/>
        <v>5.5500000000000007</v>
      </c>
      <c r="AF84" s="22"/>
      <c r="AG84" s="40"/>
      <c r="AH84" s="41"/>
      <c r="AJ84" s="42"/>
      <c r="AK84" s="42"/>
    </row>
    <row r="85" spans="1:37" hidden="1" x14ac:dyDescent="0.25">
      <c r="C85" s="3" t="s">
        <v>42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0.35</v>
      </c>
      <c r="L85" s="20">
        <v>0.69</v>
      </c>
      <c r="M85" s="20">
        <v>0.43</v>
      </c>
      <c r="N85" s="20">
        <v>0.37</v>
      </c>
      <c r="O85" s="20">
        <v>0.43</v>
      </c>
      <c r="P85" s="20">
        <v>0.57999999999999996</v>
      </c>
      <c r="Q85" s="20">
        <v>0.48</v>
      </c>
      <c r="R85" s="20">
        <v>0.37</v>
      </c>
      <c r="S85" s="20">
        <v>0.37</v>
      </c>
      <c r="T85" s="20">
        <v>0.46</v>
      </c>
      <c r="U85" s="20">
        <v>0.62</v>
      </c>
      <c r="V85" s="20">
        <v>0.2</v>
      </c>
      <c r="W85" s="20">
        <v>0.12</v>
      </c>
      <c r="X85" s="20">
        <v>0.04</v>
      </c>
      <c r="Y85" s="20">
        <v>0.04</v>
      </c>
      <c r="Z85" s="20">
        <v>0</v>
      </c>
      <c r="AA85" s="20">
        <v>0</v>
      </c>
      <c r="AC85" s="43">
        <f t="shared" si="16"/>
        <v>0.69</v>
      </c>
      <c r="AD85" s="44">
        <f t="shared" si="17"/>
        <v>0</v>
      </c>
      <c r="AE85" s="44">
        <f t="shared" si="20"/>
        <v>5.5500000000000007</v>
      </c>
      <c r="AF85" s="44"/>
      <c r="AG85" s="40"/>
      <c r="AH85" s="41"/>
      <c r="AJ85" s="42"/>
      <c r="AK85" s="42"/>
    </row>
    <row r="86" spans="1:37" hidden="1" x14ac:dyDescent="0.25">
      <c r="A86" s="12" t="s">
        <v>60</v>
      </c>
      <c r="B86" s="12" t="s">
        <v>36</v>
      </c>
      <c r="C86" s="13" t="s">
        <v>37</v>
      </c>
      <c r="D86" s="14">
        <v>1</v>
      </c>
      <c r="E86" s="14">
        <v>1</v>
      </c>
      <c r="F86" s="14">
        <v>1</v>
      </c>
      <c r="G86" s="14">
        <v>1</v>
      </c>
      <c r="H86" s="14">
        <v>1</v>
      </c>
      <c r="I86" s="14">
        <v>1</v>
      </c>
      <c r="J86" s="14">
        <v>1</v>
      </c>
      <c r="K86" s="14">
        <v>1</v>
      </c>
      <c r="L86" s="14">
        <v>1</v>
      </c>
      <c r="M86" s="14">
        <v>1</v>
      </c>
      <c r="N86" s="14">
        <v>1</v>
      </c>
      <c r="O86" s="14">
        <v>1</v>
      </c>
      <c r="P86" s="14">
        <v>1</v>
      </c>
      <c r="Q86" s="14">
        <v>1</v>
      </c>
      <c r="R86" s="14">
        <v>1</v>
      </c>
      <c r="S86" s="14">
        <v>1</v>
      </c>
      <c r="T86" s="14">
        <v>1</v>
      </c>
      <c r="U86" s="14">
        <v>1</v>
      </c>
      <c r="V86" s="14">
        <v>1</v>
      </c>
      <c r="W86" s="14">
        <v>1</v>
      </c>
      <c r="X86" s="14">
        <v>1</v>
      </c>
      <c r="Y86" s="14">
        <v>1</v>
      </c>
      <c r="Z86" s="14">
        <v>1</v>
      </c>
      <c r="AA86" s="14">
        <v>1</v>
      </c>
      <c r="AC86" s="21">
        <f t="shared" si="16"/>
        <v>1</v>
      </c>
      <c r="AD86" s="22">
        <f t="shared" si="17"/>
        <v>1</v>
      </c>
      <c r="AE86" s="22">
        <f t="shared" si="20"/>
        <v>24</v>
      </c>
      <c r="AF86" s="23">
        <f>SUMPRODUCT(AE86:AE88,[1]Notes!$C$49:$C$51)</f>
        <v>8760</v>
      </c>
      <c r="AG86" s="40"/>
      <c r="AH86" s="41"/>
      <c r="AJ86" s="42"/>
      <c r="AK86" s="42"/>
    </row>
    <row r="87" spans="1:37" hidden="1" x14ac:dyDescent="0.25">
      <c r="A87" s="12"/>
      <c r="B87" s="12"/>
      <c r="C87" s="13" t="s">
        <v>40</v>
      </c>
      <c r="D87" s="14">
        <v>1</v>
      </c>
      <c r="E87" s="14">
        <v>1</v>
      </c>
      <c r="F87" s="14">
        <v>1</v>
      </c>
      <c r="G87" s="14">
        <v>1</v>
      </c>
      <c r="H87" s="14">
        <v>1</v>
      </c>
      <c r="I87" s="14">
        <v>1</v>
      </c>
      <c r="J87" s="14">
        <v>1</v>
      </c>
      <c r="K87" s="14">
        <v>1</v>
      </c>
      <c r="L87" s="14">
        <v>1</v>
      </c>
      <c r="M87" s="14">
        <v>1</v>
      </c>
      <c r="N87" s="14">
        <v>1</v>
      </c>
      <c r="O87" s="14">
        <v>1</v>
      </c>
      <c r="P87" s="14">
        <v>1</v>
      </c>
      <c r="Q87" s="14">
        <v>1</v>
      </c>
      <c r="R87" s="14">
        <v>1</v>
      </c>
      <c r="S87" s="14">
        <v>1</v>
      </c>
      <c r="T87" s="14">
        <v>1</v>
      </c>
      <c r="U87" s="14">
        <v>1</v>
      </c>
      <c r="V87" s="14">
        <v>1</v>
      </c>
      <c r="W87" s="14">
        <v>1</v>
      </c>
      <c r="X87" s="14">
        <v>1</v>
      </c>
      <c r="Y87" s="14">
        <v>1</v>
      </c>
      <c r="Z87" s="14">
        <v>1</v>
      </c>
      <c r="AA87" s="14">
        <v>1</v>
      </c>
      <c r="AC87" s="21">
        <f t="shared" si="16"/>
        <v>1</v>
      </c>
      <c r="AD87" s="22">
        <f t="shared" si="17"/>
        <v>1</v>
      </c>
      <c r="AE87" s="22">
        <f t="shared" si="20"/>
        <v>24</v>
      </c>
      <c r="AF87" s="22"/>
      <c r="AG87" s="40"/>
      <c r="AH87" s="41"/>
      <c r="AJ87" s="42"/>
      <c r="AK87" s="42"/>
    </row>
    <row r="88" spans="1:37" hidden="1" x14ac:dyDescent="0.25">
      <c r="A88" s="12"/>
      <c r="B88" s="12"/>
      <c r="C88" s="13" t="s">
        <v>42</v>
      </c>
      <c r="D88" s="14">
        <v>1</v>
      </c>
      <c r="E88" s="14">
        <v>1</v>
      </c>
      <c r="F88" s="14">
        <v>1</v>
      </c>
      <c r="G88" s="14">
        <v>1</v>
      </c>
      <c r="H88" s="14">
        <v>1</v>
      </c>
      <c r="I88" s="14">
        <v>1</v>
      </c>
      <c r="J88" s="14">
        <v>1</v>
      </c>
      <c r="K88" s="14">
        <v>1</v>
      </c>
      <c r="L88" s="14">
        <v>1</v>
      </c>
      <c r="M88" s="14">
        <v>1</v>
      </c>
      <c r="N88" s="14">
        <v>1</v>
      </c>
      <c r="O88" s="14">
        <v>1</v>
      </c>
      <c r="P88" s="14">
        <v>1</v>
      </c>
      <c r="Q88" s="14">
        <v>1</v>
      </c>
      <c r="R88" s="14">
        <v>1</v>
      </c>
      <c r="S88" s="14">
        <v>1</v>
      </c>
      <c r="T88" s="14">
        <v>1</v>
      </c>
      <c r="U88" s="14">
        <v>1</v>
      </c>
      <c r="V88" s="14">
        <v>1</v>
      </c>
      <c r="W88" s="14">
        <v>1</v>
      </c>
      <c r="X88" s="14">
        <v>1</v>
      </c>
      <c r="Y88" s="14">
        <v>1</v>
      </c>
      <c r="Z88" s="14">
        <v>1</v>
      </c>
      <c r="AA88" s="14">
        <v>1</v>
      </c>
      <c r="AC88" s="43">
        <f t="shared" si="16"/>
        <v>1</v>
      </c>
      <c r="AD88" s="44">
        <f t="shared" si="17"/>
        <v>1</v>
      </c>
      <c r="AE88" s="44">
        <f t="shared" si="20"/>
        <v>24</v>
      </c>
      <c r="AF88" s="44"/>
      <c r="AG88" s="40"/>
      <c r="AH88" s="41"/>
      <c r="AJ88" s="42"/>
      <c r="AK88" s="42"/>
    </row>
    <row r="89" spans="1:37" hidden="1" x14ac:dyDescent="0.25">
      <c r="AC89" s="32"/>
      <c r="AD89" s="31"/>
      <c r="AE89" s="22"/>
      <c r="AF89" s="22"/>
    </row>
    <row r="90" spans="1:37" hidden="1" x14ac:dyDescent="0.25">
      <c r="A90" s="51" t="s">
        <v>73</v>
      </c>
      <c r="B90" s="11"/>
      <c r="C90" s="52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C90" s="47"/>
      <c r="AD90" s="48"/>
      <c r="AE90" s="44"/>
      <c r="AF90" s="44"/>
      <c r="AG90" s="2" t="s">
        <v>74</v>
      </c>
    </row>
    <row r="91" spans="1:37" hidden="1" x14ac:dyDescent="0.25">
      <c r="A91" s="2" t="s">
        <v>75</v>
      </c>
      <c r="B91" s="2" t="s">
        <v>36</v>
      </c>
      <c r="C91" s="3" t="s">
        <v>76</v>
      </c>
      <c r="D91" s="25">
        <v>1</v>
      </c>
      <c r="E91" s="25">
        <v>1</v>
      </c>
      <c r="F91" s="25">
        <v>1</v>
      </c>
      <c r="G91" s="25">
        <v>1</v>
      </c>
      <c r="H91" s="25">
        <v>1</v>
      </c>
      <c r="I91" s="25">
        <v>1</v>
      </c>
      <c r="J91" s="25">
        <v>1</v>
      </c>
      <c r="K91" s="25">
        <v>0.9</v>
      </c>
      <c r="L91" s="25">
        <v>0.4</v>
      </c>
      <c r="M91" s="25">
        <v>0.25</v>
      </c>
      <c r="N91" s="25">
        <v>0.25</v>
      </c>
      <c r="O91" s="25">
        <v>0.25</v>
      </c>
      <c r="P91" s="25">
        <v>0.25</v>
      </c>
      <c r="Q91" s="25">
        <v>0.25</v>
      </c>
      <c r="R91" s="25">
        <v>0.25</v>
      </c>
      <c r="S91" s="25">
        <v>0.25</v>
      </c>
      <c r="T91" s="25">
        <v>0.3</v>
      </c>
      <c r="U91" s="25">
        <v>0.5</v>
      </c>
      <c r="V91" s="25">
        <v>0.9</v>
      </c>
      <c r="W91" s="25">
        <v>0.9</v>
      </c>
      <c r="X91" s="25">
        <v>0.9</v>
      </c>
      <c r="Y91" s="25">
        <v>1</v>
      </c>
      <c r="Z91" s="25">
        <v>1</v>
      </c>
      <c r="AA91" s="25">
        <v>1</v>
      </c>
      <c r="AC91" s="21">
        <f t="shared" ref="AC91:AC108" si="21">MAX(D91:AA91)</f>
        <v>1</v>
      </c>
      <c r="AD91" s="22">
        <f t="shared" ref="AD91:AD108" si="22">MIN(D91:AA91)</f>
        <v>0.25</v>
      </c>
      <c r="AE91" s="22">
        <f t="shared" ref="AE91:AE102" si="23">SUM(D91:AA91)</f>
        <v>16.550000000000004</v>
      </c>
      <c r="AF91" s="23">
        <f>SUMPRODUCT(AE91:AE93,[1]Notes!$C$49:$C$51)</f>
        <v>6040.7500000000018</v>
      </c>
      <c r="AG91" s="2" t="s">
        <v>77</v>
      </c>
    </row>
    <row r="92" spans="1:37" hidden="1" x14ac:dyDescent="0.25">
      <c r="C92" s="3" t="s">
        <v>40</v>
      </c>
      <c r="D92" s="25">
        <v>1</v>
      </c>
      <c r="E92" s="25">
        <v>1</v>
      </c>
      <c r="F92" s="25">
        <v>1</v>
      </c>
      <c r="G92" s="25">
        <v>1</v>
      </c>
      <c r="H92" s="25">
        <v>1</v>
      </c>
      <c r="I92" s="25">
        <v>1</v>
      </c>
      <c r="J92" s="25">
        <v>1</v>
      </c>
      <c r="K92" s="25">
        <v>0.9</v>
      </c>
      <c r="L92" s="25">
        <v>0.4</v>
      </c>
      <c r="M92" s="25">
        <v>0.25</v>
      </c>
      <c r="N92" s="25">
        <v>0.25</v>
      </c>
      <c r="O92" s="25">
        <v>0.25</v>
      </c>
      <c r="P92" s="25">
        <v>0.25</v>
      </c>
      <c r="Q92" s="25">
        <v>0.25</v>
      </c>
      <c r="R92" s="25">
        <v>0.25</v>
      </c>
      <c r="S92" s="25">
        <v>0.25</v>
      </c>
      <c r="T92" s="25">
        <v>0.3</v>
      </c>
      <c r="U92" s="25">
        <v>0.5</v>
      </c>
      <c r="V92" s="25">
        <v>0.9</v>
      </c>
      <c r="W92" s="25">
        <v>0.9</v>
      </c>
      <c r="X92" s="25">
        <v>0.9</v>
      </c>
      <c r="Y92" s="25">
        <v>1</v>
      </c>
      <c r="Z92" s="25">
        <v>1</v>
      </c>
      <c r="AA92" s="25">
        <v>1</v>
      </c>
      <c r="AC92" s="21">
        <f t="shared" si="21"/>
        <v>1</v>
      </c>
      <c r="AD92" s="22">
        <f t="shared" si="22"/>
        <v>0.25</v>
      </c>
      <c r="AE92" s="22">
        <f t="shared" si="23"/>
        <v>16.550000000000004</v>
      </c>
      <c r="AF92" s="22"/>
      <c r="AG92" s="2" t="s">
        <v>78</v>
      </c>
    </row>
    <row r="93" spans="1:37" hidden="1" x14ac:dyDescent="0.25">
      <c r="A93" s="11"/>
      <c r="B93" s="11"/>
      <c r="C93" s="52" t="s">
        <v>42</v>
      </c>
      <c r="D93" s="53">
        <v>1</v>
      </c>
      <c r="E93" s="53">
        <v>1</v>
      </c>
      <c r="F93" s="53">
        <v>1</v>
      </c>
      <c r="G93" s="53">
        <v>1</v>
      </c>
      <c r="H93" s="53">
        <v>1</v>
      </c>
      <c r="I93" s="53">
        <v>1</v>
      </c>
      <c r="J93" s="53">
        <v>1</v>
      </c>
      <c r="K93" s="53">
        <v>0.9</v>
      </c>
      <c r="L93" s="53">
        <v>0.4</v>
      </c>
      <c r="M93" s="53">
        <v>0.25</v>
      </c>
      <c r="N93" s="53">
        <v>0.25</v>
      </c>
      <c r="O93" s="53">
        <v>0.25</v>
      </c>
      <c r="P93" s="53">
        <v>0.25</v>
      </c>
      <c r="Q93" s="53">
        <v>0.25</v>
      </c>
      <c r="R93" s="53">
        <v>0.25</v>
      </c>
      <c r="S93" s="53">
        <v>0.25</v>
      </c>
      <c r="T93" s="53">
        <v>0.3</v>
      </c>
      <c r="U93" s="53">
        <v>0.5</v>
      </c>
      <c r="V93" s="53">
        <v>0.9</v>
      </c>
      <c r="W93" s="53">
        <v>0.9</v>
      </c>
      <c r="X93" s="53">
        <v>0.9</v>
      </c>
      <c r="Y93" s="53">
        <v>1</v>
      </c>
      <c r="Z93" s="53">
        <v>1</v>
      </c>
      <c r="AA93" s="53">
        <v>1</v>
      </c>
      <c r="AC93" s="43">
        <f t="shared" si="21"/>
        <v>1</v>
      </c>
      <c r="AD93" s="44">
        <f t="shared" si="22"/>
        <v>0.25</v>
      </c>
      <c r="AE93" s="44">
        <f t="shared" si="23"/>
        <v>16.550000000000004</v>
      </c>
      <c r="AF93" s="44"/>
      <c r="AG93" s="2" t="s">
        <v>79</v>
      </c>
    </row>
    <row r="94" spans="1:37" hidden="1" x14ac:dyDescent="0.25">
      <c r="A94" s="2" t="s">
        <v>80</v>
      </c>
      <c r="B94" s="2" t="s">
        <v>36</v>
      </c>
      <c r="C94" s="3" t="s">
        <v>76</v>
      </c>
      <c r="D94" s="25">
        <v>0.1</v>
      </c>
      <c r="E94" s="25">
        <v>0.1</v>
      </c>
      <c r="F94" s="25">
        <v>0.1</v>
      </c>
      <c r="G94" s="25">
        <v>0.1</v>
      </c>
      <c r="H94" s="25">
        <v>0.2</v>
      </c>
      <c r="I94" s="25">
        <v>0.4</v>
      </c>
      <c r="J94" s="25">
        <v>0.4</v>
      </c>
      <c r="K94" s="25">
        <v>0.4</v>
      </c>
      <c r="L94" s="25">
        <v>0.2</v>
      </c>
      <c r="M94" s="25">
        <v>0.1</v>
      </c>
      <c r="N94" s="25">
        <v>0.1</v>
      </c>
      <c r="O94" s="25">
        <v>0.1</v>
      </c>
      <c r="P94" s="25">
        <v>0.1</v>
      </c>
      <c r="Q94" s="25">
        <v>0.1</v>
      </c>
      <c r="R94" s="25">
        <v>0.1</v>
      </c>
      <c r="S94" s="25">
        <v>0.2</v>
      </c>
      <c r="T94" s="25">
        <v>0.4</v>
      </c>
      <c r="U94" s="25">
        <v>0.6</v>
      </c>
      <c r="V94" s="25">
        <v>0.8</v>
      </c>
      <c r="W94" s="25">
        <v>1</v>
      </c>
      <c r="X94" s="25">
        <v>1</v>
      </c>
      <c r="Y94" s="25">
        <v>0.7</v>
      </c>
      <c r="Z94" s="25">
        <v>0.4</v>
      </c>
      <c r="AA94" s="25">
        <v>0.2</v>
      </c>
      <c r="AC94" s="21">
        <f t="shared" si="21"/>
        <v>1</v>
      </c>
      <c r="AD94" s="22">
        <f t="shared" si="22"/>
        <v>0.1</v>
      </c>
      <c r="AE94" s="22">
        <f t="shared" si="23"/>
        <v>7.9000000000000012</v>
      </c>
      <c r="AF94" s="23">
        <f>SUMPRODUCT(AE94:AE96,[1]Notes!$C$49:$C$51)</f>
        <v>2883.5000000000005</v>
      </c>
    </row>
    <row r="95" spans="1:37" hidden="1" x14ac:dyDescent="0.25">
      <c r="C95" s="3" t="s">
        <v>40</v>
      </c>
      <c r="D95" s="25">
        <v>0.1</v>
      </c>
      <c r="E95" s="25">
        <v>0.1</v>
      </c>
      <c r="F95" s="25">
        <v>0.1</v>
      </c>
      <c r="G95" s="25">
        <v>0.1</v>
      </c>
      <c r="H95" s="25">
        <v>0.2</v>
      </c>
      <c r="I95" s="25">
        <v>0.4</v>
      </c>
      <c r="J95" s="25">
        <v>0.4</v>
      </c>
      <c r="K95" s="25">
        <v>0.4</v>
      </c>
      <c r="L95" s="25">
        <v>0.2</v>
      </c>
      <c r="M95" s="25">
        <v>0.1</v>
      </c>
      <c r="N95" s="25">
        <v>0.1</v>
      </c>
      <c r="O95" s="25">
        <v>0.1</v>
      </c>
      <c r="P95" s="25">
        <v>0.1</v>
      </c>
      <c r="Q95" s="25">
        <v>0.1</v>
      </c>
      <c r="R95" s="25">
        <v>0.1</v>
      </c>
      <c r="S95" s="25">
        <v>0.2</v>
      </c>
      <c r="T95" s="25">
        <v>0.4</v>
      </c>
      <c r="U95" s="25">
        <v>0.6</v>
      </c>
      <c r="V95" s="25">
        <v>0.8</v>
      </c>
      <c r="W95" s="25">
        <v>1</v>
      </c>
      <c r="X95" s="25">
        <v>1</v>
      </c>
      <c r="Y95" s="25">
        <v>0.7</v>
      </c>
      <c r="Z95" s="25">
        <v>0.4</v>
      </c>
      <c r="AA95" s="25">
        <v>0.2</v>
      </c>
      <c r="AC95" s="21">
        <f t="shared" si="21"/>
        <v>1</v>
      </c>
      <c r="AD95" s="22">
        <f t="shared" si="22"/>
        <v>0.1</v>
      </c>
      <c r="AE95" s="22">
        <f t="shared" si="23"/>
        <v>7.9000000000000012</v>
      </c>
      <c r="AF95" s="22"/>
    </row>
    <row r="96" spans="1:37" hidden="1" x14ac:dyDescent="0.25">
      <c r="A96" s="11"/>
      <c r="B96" s="11"/>
      <c r="C96" s="52" t="s">
        <v>42</v>
      </c>
      <c r="D96" s="53">
        <v>0.1</v>
      </c>
      <c r="E96" s="53">
        <v>0.1</v>
      </c>
      <c r="F96" s="53">
        <v>0.1</v>
      </c>
      <c r="G96" s="53">
        <v>0.1</v>
      </c>
      <c r="H96" s="53">
        <v>0.2</v>
      </c>
      <c r="I96" s="53">
        <v>0.4</v>
      </c>
      <c r="J96" s="53">
        <v>0.4</v>
      </c>
      <c r="K96" s="53">
        <v>0.4</v>
      </c>
      <c r="L96" s="53">
        <v>0.2</v>
      </c>
      <c r="M96" s="53">
        <v>0.1</v>
      </c>
      <c r="N96" s="53">
        <v>0.1</v>
      </c>
      <c r="O96" s="53">
        <v>0.1</v>
      </c>
      <c r="P96" s="53">
        <v>0.1</v>
      </c>
      <c r="Q96" s="53">
        <v>0.1</v>
      </c>
      <c r="R96" s="53">
        <v>0.1</v>
      </c>
      <c r="S96" s="53">
        <v>0.2</v>
      </c>
      <c r="T96" s="53">
        <v>0.4</v>
      </c>
      <c r="U96" s="53">
        <v>0.6</v>
      </c>
      <c r="V96" s="53">
        <v>0.8</v>
      </c>
      <c r="W96" s="53">
        <v>1</v>
      </c>
      <c r="X96" s="53">
        <v>1</v>
      </c>
      <c r="Y96" s="53">
        <v>0.7</v>
      </c>
      <c r="Z96" s="53">
        <v>0.4</v>
      </c>
      <c r="AA96" s="53">
        <v>0.2</v>
      </c>
      <c r="AC96" s="43">
        <f t="shared" si="21"/>
        <v>1</v>
      </c>
      <c r="AD96" s="44">
        <f t="shared" si="22"/>
        <v>0.1</v>
      </c>
      <c r="AE96" s="44">
        <f t="shared" si="23"/>
        <v>7.9000000000000012</v>
      </c>
      <c r="AF96" s="44"/>
    </row>
    <row r="97" spans="1:33" hidden="1" x14ac:dyDescent="0.25">
      <c r="A97" s="2" t="s">
        <v>81</v>
      </c>
      <c r="B97" s="2" t="s">
        <v>36</v>
      </c>
      <c r="C97" s="3" t="s">
        <v>76</v>
      </c>
      <c r="D97" s="25">
        <v>0.5</v>
      </c>
      <c r="E97" s="25">
        <v>0.4</v>
      </c>
      <c r="F97" s="25">
        <v>0.4</v>
      </c>
      <c r="G97" s="25">
        <v>0.4</v>
      </c>
      <c r="H97" s="25">
        <v>0.4</v>
      </c>
      <c r="I97" s="25">
        <v>0.4</v>
      </c>
      <c r="J97" s="25">
        <v>0.5</v>
      </c>
      <c r="K97" s="25">
        <v>0.7</v>
      </c>
      <c r="L97" s="25">
        <v>0.7</v>
      </c>
      <c r="M97" s="25">
        <v>0.7</v>
      </c>
      <c r="N97" s="25">
        <v>0.7</v>
      </c>
      <c r="O97" s="25">
        <v>0.7</v>
      </c>
      <c r="P97" s="25">
        <v>0.7</v>
      </c>
      <c r="Q97" s="25">
        <v>0.7</v>
      </c>
      <c r="R97" s="25">
        <v>0.7</v>
      </c>
      <c r="S97" s="25">
        <v>0.7</v>
      </c>
      <c r="T97" s="25">
        <v>0.8</v>
      </c>
      <c r="U97" s="25">
        <v>1</v>
      </c>
      <c r="V97" s="25">
        <v>1</v>
      </c>
      <c r="W97" s="25">
        <v>0.9</v>
      </c>
      <c r="X97" s="25">
        <v>0.9</v>
      </c>
      <c r="Y97" s="25">
        <v>0.8</v>
      </c>
      <c r="Z97" s="25">
        <v>0.7</v>
      </c>
      <c r="AA97" s="25">
        <v>0.6</v>
      </c>
      <c r="AC97" s="21">
        <f t="shared" si="21"/>
        <v>1</v>
      </c>
      <c r="AD97" s="22">
        <f t="shared" si="22"/>
        <v>0.4</v>
      </c>
      <c r="AE97" s="22">
        <f t="shared" si="23"/>
        <v>16.000000000000004</v>
      </c>
      <c r="AF97" s="23">
        <f>SUMPRODUCT(AE97:AE99,[1]Notes!$C$49:$C$51)</f>
        <v>5840.0000000000009</v>
      </c>
    </row>
    <row r="98" spans="1:33" hidden="1" x14ac:dyDescent="0.25">
      <c r="C98" s="3" t="s">
        <v>40</v>
      </c>
      <c r="D98" s="25">
        <v>0.5</v>
      </c>
      <c r="E98" s="25">
        <v>0.4</v>
      </c>
      <c r="F98" s="25">
        <v>0.4</v>
      </c>
      <c r="G98" s="25">
        <v>0.4</v>
      </c>
      <c r="H98" s="25">
        <v>0.4</v>
      </c>
      <c r="I98" s="25">
        <v>0.4</v>
      </c>
      <c r="J98" s="25">
        <v>0.5</v>
      </c>
      <c r="K98" s="25">
        <v>0.7</v>
      </c>
      <c r="L98" s="25">
        <v>0.7</v>
      </c>
      <c r="M98" s="25">
        <v>0.7</v>
      </c>
      <c r="N98" s="25">
        <v>0.7</v>
      </c>
      <c r="O98" s="25">
        <v>0.7</v>
      </c>
      <c r="P98" s="25">
        <v>0.7</v>
      </c>
      <c r="Q98" s="25">
        <v>0.7</v>
      </c>
      <c r="R98" s="25">
        <v>0.7</v>
      </c>
      <c r="S98" s="25">
        <v>0.7</v>
      </c>
      <c r="T98" s="25">
        <v>0.8</v>
      </c>
      <c r="U98" s="25">
        <v>1</v>
      </c>
      <c r="V98" s="25">
        <v>1</v>
      </c>
      <c r="W98" s="25">
        <v>0.9</v>
      </c>
      <c r="X98" s="25">
        <v>0.9</v>
      </c>
      <c r="Y98" s="25">
        <v>0.8</v>
      </c>
      <c r="Z98" s="25">
        <v>0.7</v>
      </c>
      <c r="AA98" s="25">
        <v>0.6</v>
      </c>
      <c r="AC98" s="21">
        <f t="shared" si="21"/>
        <v>1</v>
      </c>
      <c r="AD98" s="22">
        <f t="shared" si="22"/>
        <v>0.4</v>
      </c>
      <c r="AE98" s="22">
        <f t="shared" si="23"/>
        <v>16.000000000000004</v>
      </c>
      <c r="AF98" s="22"/>
    </row>
    <row r="99" spans="1:33" hidden="1" x14ac:dyDescent="0.25">
      <c r="A99" s="11"/>
      <c r="B99" s="11"/>
      <c r="C99" s="52" t="s">
        <v>42</v>
      </c>
      <c r="D99" s="53">
        <v>0.5</v>
      </c>
      <c r="E99" s="53">
        <v>0.4</v>
      </c>
      <c r="F99" s="53">
        <v>0.4</v>
      </c>
      <c r="G99" s="53">
        <v>0.4</v>
      </c>
      <c r="H99" s="53">
        <v>0.4</v>
      </c>
      <c r="I99" s="53">
        <v>0.4</v>
      </c>
      <c r="J99" s="53">
        <v>0.5</v>
      </c>
      <c r="K99" s="53">
        <v>0.7</v>
      </c>
      <c r="L99" s="53">
        <v>0.7</v>
      </c>
      <c r="M99" s="53">
        <v>0.7</v>
      </c>
      <c r="N99" s="53">
        <v>0.7</v>
      </c>
      <c r="O99" s="53">
        <v>0.7</v>
      </c>
      <c r="P99" s="53">
        <v>0.7</v>
      </c>
      <c r="Q99" s="53">
        <v>0.7</v>
      </c>
      <c r="R99" s="53">
        <v>0.7</v>
      </c>
      <c r="S99" s="53">
        <v>0.7</v>
      </c>
      <c r="T99" s="53">
        <v>0.8</v>
      </c>
      <c r="U99" s="53">
        <v>1</v>
      </c>
      <c r="V99" s="53">
        <v>1</v>
      </c>
      <c r="W99" s="53">
        <v>0.9</v>
      </c>
      <c r="X99" s="53">
        <v>0.9</v>
      </c>
      <c r="Y99" s="53">
        <v>0.8</v>
      </c>
      <c r="Z99" s="53">
        <v>0.7</v>
      </c>
      <c r="AA99" s="53">
        <v>0.6</v>
      </c>
      <c r="AC99" s="43">
        <f t="shared" si="21"/>
        <v>1</v>
      </c>
      <c r="AD99" s="44">
        <f t="shared" si="22"/>
        <v>0.4</v>
      </c>
      <c r="AE99" s="44">
        <f t="shared" si="23"/>
        <v>16.000000000000004</v>
      </c>
      <c r="AF99" s="44"/>
    </row>
    <row r="100" spans="1:33" hidden="1" x14ac:dyDescent="0.25">
      <c r="A100" s="2" t="s">
        <v>46</v>
      </c>
      <c r="B100" s="2" t="s">
        <v>36</v>
      </c>
      <c r="C100" s="3" t="s">
        <v>76</v>
      </c>
      <c r="D100" s="25">
        <v>1</v>
      </c>
      <c r="E100" s="25">
        <v>1</v>
      </c>
      <c r="F100" s="25">
        <v>1</v>
      </c>
      <c r="G100" s="25">
        <v>1</v>
      </c>
      <c r="H100" s="25">
        <v>1</v>
      </c>
      <c r="I100" s="25">
        <v>1</v>
      </c>
      <c r="J100" s="25">
        <v>1</v>
      </c>
      <c r="K100" s="25">
        <v>1</v>
      </c>
      <c r="L100" s="25">
        <v>1</v>
      </c>
      <c r="M100" s="25">
        <v>1</v>
      </c>
      <c r="N100" s="25">
        <v>1</v>
      </c>
      <c r="O100" s="25">
        <v>1</v>
      </c>
      <c r="P100" s="25">
        <v>1</v>
      </c>
      <c r="Q100" s="25">
        <v>1</v>
      </c>
      <c r="R100" s="25">
        <v>1</v>
      </c>
      <c r="S100" s="25">
        <v>1</v>
      </c>
      <c r="T100" s="25">
        <v>1</v>
      </c>
      <c r="U100" s="25">
        <v>1</v>
      </c>
      <c r="V100" s="25">
        <v>1</v>
      </c>
      <c r="W100" s="25">
        <v>1</v>
      </c>
      <c r="X100" s="25">
        <v>1</v>
      </c>
      <c r="Y100" s="25">
        <v>1</v>
      </c>
      <c r="Z100" s="25">
        <v>1</v>
      </c>
      <c r="AA100" s="25">
        <v>1</v>
      </c>
      <c r="AC100" s="21">
        <f t="shared" si="21"/>
        <v>1</v>
      </c>
      <c r="AD100" s="22">
        <f t="shared" si="22"/>
        <v>1</v>
      </c>
      <c r="AE100" s="22">
        <f t="shared" si="23"/>
        <v>24</v>
      </c>
      <c r="AF100" s="23">
        <f>SUMPRODUCT(AE100:AE102,[1]Notes!$C$49:$C$51)</f>
        <v>8760</v>
      </c>
    </row>
    <row r="101" spans="1:33" hidden="1" x14ac:dyDescent="0.25">
      <c r="C101" s="3" t="s">
        <v>40</v>
      </c>
      <c r="D101" s="25">
        <v>1</v>
      </c>
      <c r="E101" s="25">
        <v>1</v>
      </c>
      <c r="F101" s="25">
        <v>1</v>
      </c>
      <c r="G101" s="25">
        <v>1</v>
      </c>
      <c r="H101" s="25">
        <v>1</v>
      </c>
      <c r="I101" s="25">
        <v>1</v>
      </c>
      <c r="J101" s="25">
        <v>1</v>
      </c>
      <c r="K101" s="25">
        <v>1</v>
      </c>
      <c r="L101" s="25">
        <v>1</v>
      </c>
      <c r="M101" s="25">
        <v>1</v>
      </c>
      <c r="N101" s="25">
        <v>1</v>
      </c>
      <c r="O101" s="25">
        <v>1</v>
      </c>
      <c r="P101" s="25">
        <v>1</v>
      </c>
      <c r="Q101" s="25">
        <v>1</v>
      </c>
      <c r="R101" s="25">
        <v>1</v>
      </c>
      <c r="S101" s="25">
        <v>1</v>
      </c>
      <c r="T101" s="25">
        <v>1</v>
      </c>
      <c r="U101" s="25">
        <v>1</v>
      </c>
      <c r="V101" s="25">
        <v>1</v>
      </c>
      <c r="W101" s="25">
        <v>1</v>
      </c>
      <c r="X101" s="25">
        <v>1</v>
      </c>
      <c r="Y101" s="25">
        <v>1</v>
      </c>
      <c r="Z101" s="25">
        <v>1</v>
      </c>
      <c r="AA101" s="25">
        <v>1</v>
      </c>
      <c r="AC101" s="21">
        <f t="shared" si="21"/>
        <v>1</v>
      </c>
      <c r="AD101" s="22">
        <f t="shared" si="22"/>
        <v>1</v>
      </c>
      <c r="AE101" s="22">
        <f t="shared" si="23"/>
        <v>24</v>
      </c>
      <c r="AF101" s="22"/>
    </row>
    <row r="102" spans="1:33" hidden="1" x14ac:dyDescent="0.25">
      <c r="A102" s="11"/>
      <c r="B102" s="11"/>
      <c r="C102" s="52" t="s">
        <v>42</v>
      </c>
      <c r="D102" s="53">
        <v>1</v>
      </c>
      <c r="E102" s="53">
        <v>1</v>
      </c>
      <c r="F102" s="53">
        <v>1</v>
      </c>
      <c r="G102" s="53">
        <v>1</v>
      </c>
      <c r="H102" s="53">
        <v>1</v>
      </c>
      <c r="I102" s="53">
        <v>1</v>
      </c>
      <c r="J102" s="53">
        <v>1</v>
      </c>
      <c r="K102" s="53">
        <v>1</v>
      </c>
      <c r="L102" s="53">
        <v>1</v>
      </c>
      <c r="M102" s="53">
        <v>1</v>
      </c>
      <c r="N102" s="53">
        <v>1</v>
      </c>
      <c r="O102" s="53">
        <v>1</v>
      </c>
      <c r="P102" s="53">
        <v>1</v>
      </c>
      <c r="Q102" s="53">
        <v>1</v>
      </c>
      <c r="R102" s="53">
        <v>1</v>
      </c>
      <c r="S102" s="53">
        <v>1</v>
      </c>
      <c r="T102" s="53">
        <v>1</v>
      </c>
      <c r="U102" s="53">
        <v>1</v>
      </c>
      <c r="V102" s="53">
        <v>1</v>
      </c>
      <c r="W102" s="53">
        <v>1</v>
      </c>
      <c r="X102" s="53">
        <v>1</v>
      </c>
      <c r="Y102" s="53">
        <v>1</v>
      </c>
      <c r="Z102" s="53">
        <v>1</v>
      </c>
      <c r="AA102" s="53">
        <v>1</v>
      </c>
      <c r="AC102" s="43">
        <f t="shared" si="21"/>
        <v>1</v>
      </c>
      <c r="AD102" s="44">
        <f t="shared" si="22"/>
        <v>1</v>
      </c>
      <c r="AE102" s="44">
        <f t="shared" si="23"/>
        <v>24</v>
      </c>
      <c r="AF102" s="44"/>
    </row>
    <row r="103" spans="1:33" hidden="1" x14ac:dyDescent="0.25">
      <c r="A103" s="2" t="s">
        <v>82</v>
      </c>
      <c r="B103" s="2" t="s">
        <v>51</v>
      </c>
      <c r="C103" s="3" t="s">
        <v>76</v>
      </c>
      <c r="D103" s="2">
        <v>75</v>
      </c>
      <c r="E103" s="2">
        <v>75</v>
      </c>
      <c r="F103" s="2">
        <v>75</v>
      </c>
      <c r="G103" s="2">
        <v>75</v>
      </c>
      <c r="H103" s="2">
        <v>75</v>
      </c>
      <c r="I103" s="2">
        <v>75</v>
      </c>
      <c r="J103" s="2">
        <v>75</v>
      </c>
      <c r="K103" s="2">
        <v>75</v>
      </c>
      <c r="L103" s="2">
        <v>75</v>
      </c>
      <c r="M103" s="2">
        <v>75</v>
      </c>
      <c r="N103" s="2">
        <v>75</v>
      </c>
      <c r="O103" s="2">
        <v>75</v>
      </c>
      <c r="P103" s="2">
        <v>75</v>
      </c>
      <c r="Q103" s="2">
        <v>75</v>
      </c>
      <c r="R103" s="2">
        <v>75</v>
      </c>
      <c r="S103" s="2">
        <v>75</v>
      </c>
      <c r="T103" s="2">
        <v>75</v>
      </c>
      <c r="U103" s="2">
        <v>75</v>
      </c>
      <c r="V103" s="2">
        <v>75</v>
      </c>
      <c r="W103" s="2">
        <v>75</v>
      </c>
      <c r="X103" s="2">
        <v>75</v>
      </c>
      <c r="Y103" s="2">
        <v>75</v>
      </c>
      <c r="Z103" s="2">
        <v>75</v>
      </c>
      <c r="AA103" s="2">
        <v>75</v>
      </c>
      <c r="AC103" s="32">
        <f t="shared" si="21"/>
        <v>75</v>
      </c>
      <c r="AD103" s="31">
        <f t="shared" si="22"/>
        <v>75</v>
      </c>
      <c r="AE103" s="31">
        <f t="shared" ref="AE103:AE108" si="24">AVERAGE(D103:AA103)</f>
        <v>75</v>
      </c>
      <c r="AG103" s="2" t="s">
        <v>83</v>
      </c>
    </row>
    <row r="104" spans="1:33" hidden="1" x14ac:dyDescent="0.25">
      <c r="C104" s="3" t="s">
        <v>40</v>
      </c>
      <c r="D104" s="2">
        <v>75</v>
      </c>
      <c r="E104" s="2">
        <v>75</v>
      </c>
      <c r="F104" s="2">
        <v>75</v>
      </c>
      <c r="G104" s="2">
        <v>75</v>
      </c>
      <c r="H104" s="2">
        <v>75</v>
      </c>
      <c r="I104" s="2">
        <v>75</v>
      </c>
      <c r="J104" s="2">
        <v>75</v>
      </c>
      <c r="K104" s="2">
        <v>75</v>
      </c>
      <c r="L104" s="2">
        <v>75</v>
      </c>
      <c r="M104" s="2">
        <v>75</v>
      </c>
      <c r="N104" s="2">
        <v>75</v>
      </c>
      <c r="O104" s="2">
        <v>75</v>
      </c>
      <c r="P104" s="2">
        <v>75</v>
      </c>
      <c r="Q104" s="2">
        <v>75</v>
      </c>
      <c r="R104" s="2">
        <v>75</v>
      </c>
      <c r="S104" s="2">
        <v>75</v>
      </c>
      <c r="T104" s="2">
        <v>75</v>
      </c>
      <c r="U104" s="2">
        <v>75</v>
      </c>
      <c r="V104" s="2">
        <v>75</v>
      </c>
      <c r="W104" s="2">
        <v>75</v>
      </c>
      <c r="X104" s="2">
        <v>75</v>
      </c>
      <c r="Y104" s="2">
        <v>75</v>
      </c>
      <c r="Z104" s="2">
        <v>75</v>
      </c>
      <c r="AA104" s="2">
        <v>75</v>
      </c>
      <c r="AC104" s="32">
        <f t="shared" si="21"/>
        <v>75</v>
      </c>
      <c r="AD104" s="31">
        <f t="shared" si="22"/>
        <v>75</v>
      </c>
      <c r="AE104" s="31">
        <f t="shared" si="24"/>
        <v>75</v>
      </c>
    </row>
    <row r="105" spans="1:33" hidden="1" x14ac:dyDescent="0.25">
      <c r="A105" s="11"/>
      <c r="B105" s="11"/>
      <c r="C105" s="52" t="s">
        <v>42</v>
      </c>
      <c r="D105" s="11">
        <v>75</v>
      </c>
      <c r="E105" s="11">
        <v>75</v>
      </c>
      <c r="F105" s="11">
        <v>75</v>
      </c>
      <c r="G105" s="11">
        <v>75</v>
      </c>
      <c r="H105" s="11">
        <v>75</v>
      </c>
      <c r="I105" s="11">
        <v>75</v>
      </c>
      <c r="J105" s="11">
        <v>75</v>
      </c>
      <c r="K105" s="11">
        <v>75</v>
      </c>
      <c r="L105" s="11">
        <v>75</v>
      </c>
      <c r="M105" s="11">
        <v>75</v>
      </c>
      <c r="N105" s="11">
        <v>75</v>
      </c>
      <c r="O105" s="11">
        <v>75</v>
      </c>
      <c r="P105" s="11">
        <v>75</v>
      </c>
      <c r="Q105" s="11">
        <v>75</v>
      </c>
      <c r="R105" s="11">
        <v>75</v>
      </c>
      <c r="S105" s="11">
        <v>75</v>
      </c>
      <c r="T105" s="11">
        <v>75</v>
      </c>
      <c r="U105" s="11">
        <v>75</v>
      </c>
      <c r="V105" s="11">
        <v>75</v>
      </c>
      <c r="W105" s="11">
        <v>75</v>
      </c>
      <c r="X105" s="11">
        <v>75</v>
      </c>
      <c r="Y105" s="11">
        <v>75</v>
      </c>
      <c r="Z105" s="11">
        <v>75</v>
      </c>
      <c r="AA105" s="11">
        <v>75</v>
      </c>
      <c r="AC105" s="47">
        <f t="shared" si="21"/>
        <v>75</v>
      </c>
      <c r="AD105" s="48">
        <f t="shared" si="22"/>
        <v>75</v>
      </c>
      <c r="AE105" s="48">
        <f t="shared" si="24"/>
        <v>75</v>
      </c>
      <c r="AF105" s="10"/>
    </row>
    <row r="106" spans="1:33" hidden="1" x14ac:dyDescent="0.25">
      <c r="A106" s="2" t="s">
        <v>84</v>
      </c>
      <c r="B106" s="2" t="s">
        <v>51</v>
      </c>
      <c r="C106" s="3" t="s">
        <v>76</v>
      </c>
      <c r="D106" s="2">
        <v>70</v>
      </c>
      <c r="E106" s="2">
        <v>70</v>
      </c>
      <c r="F106" s="2">
        <v>70</v>
      </c>
      <c r="G106" s="2">
        <v>70</v>
      </c>
      <c r="H106" s="2">
        <v>70</v>
      </c>
      <c r="I106" s="2">
        <v>70</v>
      </c>
      <c r="J106" s="2">
        <v>70</v>
      </c>
      <c r="K106" s="2">
        <v>70</v>
      </c>
      <c r="L106" s="2">
        <v>70</v>
      </c>
      <c r="M106" s="2">
        <v>70</v>
      </c>
      <c r="N106" s="2">
        <v>70</v>
      </c>
      <c r="O106" s="2">
        <v>70</v>
      </c>
      <c r="P106" s="2">
        <v>70</v>
      </c>
      <c r="Q106" s="2">
        <v>70</v>
      </c>
      <c r="R106" s="2">
        <v>70</v>
      </c>
      <c r="S106" s="2">
        <v>70</v>
      </c>
      <c r="T106" s="2">
        <v>70</v>
      </c>
      <c r="U106" s="2">
        <v>70</v>
      </c>
      <c r="V106" s="2">
        <v>70</v>
      </c>
      <c r="W106" s="2">
        <v>70</v>
      </c>
      <c r="X106" s="2">
        <v>70</v>
      </c>
      <c r="Y106" s="2">
        <v>70</v>
      </c>
      <c r="Z106" s="2">
        <v>70</v>
      </c>
      <c r="AA106" s="2">
        <v>70</v>
      </c>
      <c r="AC106" s="32">
        <f t="shared" si="21"/>
        <v>70</v>
      </c>
      <c r="AD106" s="31">
        <f t="shared" si="22"/>
        <v>70</v>
      </c>
      <c r="AE106" s="31">
        <f t="shared" si="24"/>
        <v>70</v>
      </c>
    </row>
    <row r="107" spans="1:33" hidden="1" x14ac:dyDescent="0.25">
      <c r="C107" s="3" t="s">
        <v>40</v>
      </c>
      <c r="D107" s="2">
        <v>70</v>
      </c>
      <c r="E107" s="2">
        <v>70</v>
      </c>
      <c r="F107" s="2">
        <v>70</v>
      </c>
      <c r="G107" s="2">
        <v>70</v>
      </c>
      <c r="H107" s="2">
        <v>70</v>
      </c>
      <c r="I107" s="2">
        <v>70</v>
      </c>
      <c r="J107" s="2">
        <v>70</v>
      </c>
      <c r="K107" s="2">
        <v>70</v>
      </c>
      <c r="L107" s="2">
        <v>70</v>
      </c>
      <c r="M107" s="2">
        <v>70</v>
      </c>
      <c r="N107" s="2">
        <v>70</v>
      </c>
      <c r="O107" s="2">
        <v>70</v>
      </c>
      <c r="P107" s="2">
        <v>70</v>
      </c>
      <c r="Q107" s="2">
        <v>70</v>
      </c>
      <c r="R107" s="2">
        <v>70</v>
      </c>
      <c r="S107" s="2">
        <v>70</v>
      </c>
      <c r="T107" s="2">
        <v>70</v>
      </c>
      <c r="U107" s="2">
        <v>70</v>
      </c>
      <c r="V107" s="2">
        <v>70</v>
      </c>
      <c r="W107" s="2">
        <v>70</v>
      </c>
      <c r="X107" s="2">
        <v>70</v>
      </c>
      <c r="Y107" s="2">
        <v>70</v>
      </c>
      <c r="Z107" s="2">
        <v>70</v>
      </c>
      <c r="AA107" s="2">
        <v>70</v>
      </c>
      <c r="AC107" s="32">
        <f t="shared" si="21"/>
        <v>70</v>
      </c>
      <c r="AD107" s="31">
        <f t="shared" si="22"/>
        <v>70</v>
      </c>
      <c r="AE107" s="31">
        <f t="shared" si="24"/>
        <v>70</v>
      </c>
    </row>
    <row r="108" spans="1:33" hidden="1" x14ac:dyDescent="0.25">
      <c r="A108" s="11"/>
      <c r="B108" s="11"/>
      <c r="C108" s="52" t="s">
        <v>42</v>
      </c>
      <c r="D108" s="11">
        <v>70</v>
      </c>
      <c r="E108" s="11">
        <v>70</v>
      </c>
      <c r="F108" s="11">
        <v>70</v>
      </c>
      <c r="G108" s="11">
        <v>70</v>
      </c>
      <c r="H108" s="11">
        <v>70</v>
      </c>
      <c r="I108" s="11">
        <v>70</v>
      </c>
      <c r="J108" s="11">
        <v>70</v>
      </c>
      <c r="K108" s="11">
        <v>70</v>
      </c>
      <c r="L108" s="11">
        <v>70</v>
      </c>
      <c r="M108" s="11">
        <v>70</v>
      </c>
      <c r="N108" s="11">
        <v>70</v>
      </c>
      <c r="O108" s="11">
        <v>70</v>
      </c>
      <c r="P108" s="11">
        <v>70</v>
      </c>
      <c r="Q108" s="11">
        <v>70</v>
      </c>
      <c r="R108" s="11">
        <v>70</v>
      </c>
      <c r="S108" s="11">
        <v>70</v>
      </c>
      <c r="T108" s="11">
        <v>70</v>
      </c>
      <c r="U108" s="11">
        <v>70</v>
      </c>
      <c r="V108" s="11">
        <v>70</v>
      </c>
      <c r="W108" s="11">
        <v>70</v>
      </c>
      <c r="X108" s="11">
        <v>70</v>
      </c>
      <c r="Y108" s="11">
        <v>70</v>
      </c>
      <c r="Z108" s="11">
        <v>70</v>
      </c>
      <c r="AA108" s="11">
        <v>70</v>
      </c>
      <c r="AC108" s="47">
        <f t="shared" si="21"/>
        <v>70</v>
      </c>
      <c r="AD108" s="48">
        <f t="shared" si="22"/>
        <v>70</v>
      </c>
      <c r="AE108" s="48">
        <f t="shared" si="24"/>
        <v>70</v>
      </c>
      <c r="AF108" s="10"/>
    </row>
    <row r="109" spans="1:33" hidden="1" x14ac:dyDescent="0.25"/>
    <row r="110" spans="1:33" hidden="1" x14ac:dyDescent="0.25">
      <c r="A110" s="51" t="s">
        <v>85</v>
      </c>
      <c r="B110" s="11"/>
      <c r="C110" s="52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C110" s="10"/>
      <c r="AD110" s="10"/>
      <c r="AE110" s="10"/>
      <c r="AF110" s="10"/>
    </row>
    <row r="111" spans="1:33" hidden="1" x14ac:dyDescent="0.25">
      <c r="A111" s="2" t="s">
        <v>86</v>
      </c>
      <c r="B111" s="2" t="s">
        <v>36</v>
      </c>
      <c r="C111" s="3" t="s">
        <v>87</v>
      </c>
      <c r="D111" s="25">
        <v>0.9</v>
      </c>
      <c r="E111" s="25">
        <v>0.9</v>
      </c>
      <c r="F111" s="25">
        <v>0.9</v>
      </c>
      <c r="G111" s="25">
        <v>0.9</v>
      </c>
      <c r="H111" s="25">
        <v>0.9</v>
      </c>
      <c r="I111" s="25">
        <v>0.9</v>
      </c>
      <c r="J111" s="25">
        <v>0.7</v>
      </c>
      <c r="K111" s="25">
        <v>0.4</v>
      </c>
      <c r="L111" s="25">
        <v>0.4</v>
      </c>
      <c r="M111" s="25">
        <v>0.2</v>
      </c>
      <c r="N111" s="25">
        <v>0.2</v>
      </c>
      <c r="O111" s="25">
        <v>0.2</v>
      </c>
      <c r="P111" s="25">
        <v>0.2</v>
      </c>
      <c r="Q111" s="25">
        <v>0.2</v>
      </c>
      <c r="R111" s="25">
        <v>0.2</v>
      </c>
      <c r="S111" s="25">
        <v>0.3</v>
      </c>
      <c r="T111" s="25">
        <v>0.5</v>
      </c>
      <c r="U111" s="25">
        <v>0.5</v>
      </c>
      <c r="V111" s="25">
        <v>0.5</v>
      </c>
      <c r="W111" s="25">
        <v>0.7</v>
      </c>
      <c r="X111" s="25">
        <v>0.7</v>
      </c>
      <c r="Y111" s="25">
        <v>0.8</v>
      </c>
      <c r="Z111" s="25">
        <v>0.9</v>
      </c>
      <c r="AA111" s="25">
        <v>0.9</v>
      </c>
      <c r="AC111" s="21">
        <f t="shared" ref="AC111:AC125" si="25">MAX(D111:AA111)</f>
        <v>0.9</v>
      </c>
      <c r="AD111" s="22">
        <f t="shared" ref="AD111:AD125" si="26">MIN(D111:AA111)</f>
        <v>0.2</v>
      </c>
      <c r="AE111" s="22">
        <f t="shared" ref="AE111:AE125" si="27">SUM(D111:AA111)</f>
        <v>13.900000000000002</v>
      </c>
      <c r="AF111" s="23">
        <f>SUMPRODUCT(AE111:AE113,[1]Notes!$C$49:$C$51)</f>
        <v>5017.7000000000007</v>
      </c>
    </row>
    <row r="112" spans="1:33" hidden="1" x14ac:dyDescent="0.25">
      <c r="C112" s="3" t="s">
        <v>88</v>
      </c>
      <c r="D112" s="25">
        <v>0.9</v>
      </c>
      <c r="E112" s="25">
        <v>0.9</v>
      </c>
      <c r="F112" s="25">
        <v>0.9</v>
      </c>
      <c r="G112" s="25">
        <v>0.9</v>
      </c>
      <c r="H112" s="25">
        <v>0.9</v>
      </c>
      <c r="I112" s="25">
        <v>0.9</v>
      </c>
      <c r="J112" s="25">
        <v>0.7</v>
      </c>
      <c r="K112" s="25">
        <v>0.5</v>
      </c>
      <c r="L112" s="25">
        <v>0.5</v>
      </c>
      <c r="M112" s="25">
        <v>0.3</v>
      </c>
      <c r="N112" s="25">
        <v>0.3</v>
      </c>
      <c r="O112" s="25">
        <v>0.3</v>
      </c>
      <c r="P112" s="25">
        <v>0.3</v>
      </c>
      <c r="Q112" s="25">
        <v>0.3</v>
      </c>
      <c r="R112" s="25">
        <v>0.3</v>
      </c>
      <c r="S112" s="25">
        <v>0.3</v>
      </c>
      <c r="T112" s="25">
        <v>0.3</v>
      </c>
      <c r="U112" s="25">
        <v>0.5</v>
      </c>
      <c r="V112" s="25">
        <v>0.6</v>
      </c>
      <c r="W112" s="25">
        <v>0.6</v>
      </c>
      <c r="X112" s="25">
        <v>0.6</v>
      </c>
      <c r="Y112" s="25">
        <v>0.7</v>
      </c>
      <c r="Z112" s="25">
        <v>0.7</v>
      </c>
      <c r="AA112" s="25">
        <v>0.7</v>
      </c>
      <c r="AC112" s="21">
        <f t="shared" si="25"/>
        <v>0.9</v>
      </c>
      <c r="AD112" s="22">
        <f t="shared" si="26"/>
        <v>0.3</v>
      </c>
      <c r="AE112" s="22">
        <f t="shared" si="27"/>
        <v>13.9</v>
      </c>
      <c r="AF112" s="22"/>
    </row>
    <row r="113" spans="1:32" hidden="1" x14ac:dyDescent="0.25">
      <c r="A113" s="11"/>
      <c r="B113" s="11"/>
      <c r="C113" s="52" t="s">
        <v>89</v>
      </c>
      <c r="D113" s="53">
        <v>0.7</v>
      </c>
      <c r="E113" s="53">
        <v>0.7</v>
      </c>
      <c r="F113" s="53">
        <v>0.7</v>
      </c>
      <c r="G113" s="53">
        <v>0.7</v>
      </c>
      <c r="H113" s="53">
        <v>0.7</v>
      </c>
      <c r="I113" s="53">
        <v>0.7</v>
      </c>
      <c r="J113" s="53">
        <v>0.7</v>
      </c>
      <c r="K113" s="53">
        <v>0.7</v>
      </c>
      <c r="L113" s="53">
        <v>0.5</v>
      </c>
      <c r="M113" s="53">
        <v>0.5</v>
      </c>
      <c r="N113" s="53">
        <v>0.5</v>
      </c>
      <c r="O113" s="53">
        <v>0.3</v>
      </c>
      <c r="P113" s="53">
        <v>0.3</v>
      </c>
      <c r="Q113" s="53">
        <v>0.2</v>
      </c>
      <c r="R113" s="53">
        <v>0.2</v>
      </c>
      <c r="S113" s="53">
        <v>0.2</v>
      </c>
      <c r="T113" s="53">
        <v>0.3</v>
      </c>
      <c r="U113" s="53">
        <v>0.4</v>
      </c>
      <c r="V113" s="53">
        <v>0.4</v>
      </c>
      <c r="W113" s="53">
        <v>0.6</v>
      </c>
      <c r="X113" s="53">
        <v>0.6</v>
      </c>
      <c r="Y113" s="53">
        <v>0.8</v>
      </c>
      <c r="Z113" s="53">
        <v>0.8</v>
      </c>
      <c r="AA113" s="53">
        <v>0.8</v>
      </c>
      <c r="AC113" s="43">
        <f t="shared" si="25"/>
        <v>0.8</v>
      </c>
      <c r="AD113" s="44">
        <f t="shared" si="26"/>
        <v>0.2</v>
      </c>
      <c r="AE113" s="44">
        <f t="shared" si="27"/>
        <v>13.000000000000002</v>
      </c>
      <c r="AF113" s="44"/>
    </row>
    <row r="114" spans="1:32" hidden="1" x14ac:dyDescent="0.25">
      <c r="A114" s="2" t="s">
        <v>90</v>
      </c>
      <c r="B114" s="2" t="s">
        <v>36</v>
      </c>
      <c r="C114" s="3" t="s">
        <v>87</v>
      </c>
      <c r="D114" s="25">
        <v>0.2</v>
      </c>
      <c r="E114" s="25">
        <v>0.15</v>
      </c>
      <c r="F114" s="25">
        <v>0.1</v>
      </c>
      <c r="G114" s="25">
        <v>0.1</v>
      </c>
      <c r="H114" s="25">
        <v>0.1</v>
      </c>
      <c r="I114" s="25">
        <v>0.2</v>
      </c>
      <c r="J114" s="25">
        <v>0.4</v>
      </c>
      <c r="K114" s="25">
        <v>0.5</v>
      </c>
      <c r="L114" s="25">
        <v>0.4</v>
      </c>
      <c r="M114" s="25">
        <v>0.4</v>
      </c>
      <c r="N114" s="25">
        <v>0.25</v>
      </c>
      <c r="O114" s="25">
        <v>0.25</v>
      </c>
      <c r="P114" s="25">
        <v>0.25</v>
      </c>
      <c r="Q114" s="25">
        <v>0.25</v>
      </c>
      <c r="R114" s="25">
        <v>0.25</v>
      </c>
      <c r="S114" s="25">
        <v>0.25</v>
      </c>
      <c r="T114" s="25">
        <v>0.25</v>
      </c>
      <c r="U114" s="25">
        <v>0.25</v>
      </c>
      <c r="V114" s="25">
        <v>0.6</v>
      </c>
      <c r="W114" s="25">
        <v>0.8</v>
      </c>
      <c r="X114" s="25">
        <v>0.9</v>
      </c>
      <c r="Y114" s="25">
        <v>0.8</v>
      </c>
      <c r="Z114" s="25">
        <v>0.6</v>
      </c>
      <c r="AA114" s="25">
        <v>0.3</v>
      </c>
      <c r="AC114" s="21">
        <f t="shared" si="25"/>
        <v>0.9</v>
      </c>
      <c r="AD114" s="22">
        <f t="shared" si="26"/>
        <v>0.1</v>
      </c>
      <c r="AE114" s="22">
        <f t="shared" si="27"/>
        <v>8.5500000000000007</v>
      </c>
      <c r="AF114" s="23">
        <f>SUMPRODUCT(AE114:AE116,[1]Notes!$C$49:$C$51)</f>
        <v>3056.45</v>
      </c>
    </row>
    <row r="115" spans="1:32" hidden="1" x14ac:dyDescent="0.25">
      <c r="C115" s="3" t="s">
        <v>88</v>
      </c>
      <c r="D115" s="25">
        <v>0.2</v>
      </c>
      <c r="E115" s="25">
        <v>0.2</v>
      </c>
      <c r="F115" s="25">
        <v>0.1</v>
      </c>
      <c r="G115" s="25">
        <v>0.1</v>
      </c>
      <c r="H115" s="25">
        <v>0.1</v>
      </c>
      <c r="I115" s="25">
        <v>0.1</v>
      </c>
      <c r="J115" s="25">
        <v>0.3</v>
      </c>
      <c r="K115" s="25">
        <v>0.3</v>
      </c>
      <c r="L115" s="25">
        <v>0.4</v>
      </c>
      <c r="M115" s="25">
        <v>0.4</v>
      </c>
      <c r="N115" s="25">
        <v>0.3</v>
      </c>
      <c r="O115" s="25">
        <v>0.25</v>
      </c>
      <c r="P115" s="25">
        <v>0.25</v>
      </c>
      <c r="Q115" s="25">
        <v>0.25</v>
      </c>
      <c r="R115" s="25">
        <v>0.25</v>
      </c>
      <c r="S115" s="25">
        <v>0.25</v>
      </c>
      <c r="T115" s="25">
        <v>0.25</v>
      </c>
      <c r="U115" s="25">
        <v>0.25</v>
      </c>
      <c r="V115" s="25">
        <v>0.6</v>
      </c>
      <c r="W115" s="25">
        <v>0.7</v>
      </c>
      <c r="X115" s="25">
        <v>0.7</v>
      </c>
      <c r="Y115" s="25">
        <v>0.7</v>
      </c>
      <c r="Z115" s="25">
        <v>0.6</v>
      </c>
      <c r="AA115" s="25">
        <v>0.3</v>
      </c>
      <c r="AC115" s="21">
        <f t="shared" si="25"/>
        <v>0.7</v>
      </c>
      <c r="AD115" s="22">
        <f t="shared" si="26"/>
        <v>0.1</v>
      </c>
      <c r="AE115" s="22">
        <f t="shared" si="27"/>
        <v>7.85</v>
      </c>
      <c r="AF115" s="22"/>
    </row>
    <row r="116" spans="1:32" hidden="1" x14ac:dyDescent="0.25">
      <c r="A116" s="11"/>
      <c r="B116" s="11"/>
      <c r="C116" s="52" t="s">
        <v>89</v>
      </c>
      <c r="D116" s="53">
        <v>0.3</v>
      </c>
      <c r="E116" s="53">
        <v>0.3</v>
      </c>
      <c r="F116" s="53">
        <v>0.2</v>
      </c>
      <c r="G116" s="53">
        <v>0.2</v>
      </c>
      <c r="H116" s="53">
        <v>0.2</v>
      </c>
      <c r="I116" s="53">
        <v>0.2</v>
      </c>
      <c r="J116" s="53">
        <v>0.3</v>
      </c>
      <c r="K116" s="53">
        <v>0.4</v>
      </c>
      <c r="L116" s="53">
        <v>0.4</v>
      </c>
      <c r="M116" s="53">
        <v>0.3</v>
      </c>
      <c r="N116" s="53">
        <v>0.3</v>
      </c>
      <c r="O116" s="53">
        <v>0.3</v>
      </c>
      <c r="P116" s="53">
        <v>0.3</v>
      </c>
      <c r="Q116" s="53">
        <v>0.2</v>
      </c>
      <c r="R116" s="53">
        <v>0.2</v>
      </c>
      <c r="S116" s="53">
        <v>0.2</v>
      </c>
      <c r="T116" s="53">
        <v>0.2</v>
      </c>
      <c r="U116" s="53">
        <v>0.2</v>
      </c>
      <c r="V116" s="53">
        <v>0.5</v>
      </c>
      <c r="W116" s="53">
        <v>0.7</v>
      </c>
      <c r="X116" s="53">
        <v>0.8</v>
      </c>
      <c r="Y116" s="53">
        <v>0.6</v>
      </c>
      <c r="Z116" s="53">
        <v>0.5</v>
      </c>
      <c r="AA116" s="53">
        <v>0.3</v>
      </c>
      <c r="AC116" s="43">
        <f t="shared" si="25"/>
        <v>0.8</v>
      </c>
      <c r="AD116" s="44">
        <f t="shared" si="26"/>
        <v>0.2</v>
      </c>
      <c r="AE116" s="44">
        <f t="shared" si="27"/>
        <v>8.1</v>
      </c>
      <c r="AF116" s="44"/>
    </row>
    <row r="117" spans="1:32" hidden="1" x14ac:dyDescent="0.25">
      <c r="A117" s="2" t="s">
        <v>91</v>
      </c>
      <c r="B117" s="2" t="s">
        <v>92</v>
      </c>
      <c r="C117" s="3" t="s">
        <v>87</v>
      </c>
      <c r="D117" s="54">
        <v>1</v>
      </c>
      <c r="E117" s="54">
        <v>1</v>
      </c>
      <c r="F117" s="54">
        <v>1</v>
      </c>
      <c r="G117" s="54">
        <v>1</v>
      </c>
      <c r="H117" s="54">
        <v>1</v>
      </c>
      <c r="I117" s="54">
        <v>1</v>
      </c>
      <c r="J117" s="54">
        <v>1</v>
      </c>
      <c r="K117" s="54">
        <v>1</v>
      </c>
      <c r="L117" s="54">
        <v>1</v>
      </c>
      <c r="M117" s="54">
        <v>1</v>
      </c>
      <c r="N117" s="54">
        <v>1</v>
      </c>
      <c r="O117" s="54">
        <v>1</v>
      </c>
      <c r="P117" s="54">
        <v>1</v>
      </c>
      <c r="Q117" s="54">
        <v>1</v>
      </c>
      <c r="R117" s="54">
        <v>1</v>
      </c>
      <c r="S117" s="54">
        <v>1</v>
      </c>
      <c r="T117" s="54">
        <v>1</v>
      </c>
      <c r="U117" s="54">
        <v>1</v>
      </c>
      <c r="V117" s="54">
        <v>1</v>
      </c>
      <c r="W117" s="54">
        <v>1</v>
      </c>
      <c r="X117" s="54">
        <v>1</v>
      </c>
      <c r="Y117" s="54">
        <v>1</v>
      </c>
      <c r="Z117" s="54">
        <v>1</v>
      </c>
      <c r="AA117" s="54">
        <v>1</v>
      </c>
      <c r="AC117" s="21">
        <f t="shared" si="25"/>
        <v>1</v>
      </c>
      <c r="AD117" s="22">
        <f t="shared" si="26"/>
        <v>1</v>
      </c>
      <c r="AE117" s="22">
        <f t="shared" si="27"/>
        <v>24</v>
      </c>
      <c r="AF117" s="23">
        <f>SUMPRODUCT(AE117:AE119,[1]Notes!$C$49:$C$51)</f>
        <v>8760</v>
      </c>
    </row>
    <row r="118" spans="1:32" hidden="1" x14ac:dyDescent="0.25">
      <c r="C118" s="3" t="s">
        <v>88</v>
      </c>
      <c r="D118" s="54">
        <v>1</v>
      </c>
      <c r="E118" s="54">
        <v>1</v>
      </c>
      <c r="F118" s="54">
        <v>1</v>
      </c>
      <c r="G118" s="54">
        <v>1</v>
      </c>
      <c r="H118" s="54">
        <v>1</v>
      </c>
      <c r="I118" s="54">
        <v>1</v>
      </c>
      <c r="J118" s="54">
        <v>1</v>
      </c>
      <c r="K118" s="54">
        <v>1</v>
      </c>
      <c r="L118" s="54">
        <v>1</v>
      </c>
      <c r="M118" s="54">
        <v>1</v>
      </c>
      <c r="N118" s="54">
        <v>1</v>
      </c>
      <c r="O118" s="54">
        <v>1</v>
      </c>
      <c r="P118" s="54">
        <v>1</v>
      </c>
      <c r="Q118" s="54">
        <v>1</v>
      </c>
      <c r="R118" s="54">
        <v>1</v>
      </c>
      <c r="S118" s="54">
        <v>1</v>
      </c>
      <c r="T118" s="54">
        <v>1</v>
      </c>
      <c r="U118" s="54">
        <v>1</v>
      </c>
      <c r="V118" s="54">
        <v>1</v>
      </c>
      <c r="W118" s="54">
        <v>1</v>
      </c>
      <c r="X118" s="54">
        <v>1</v>
      </c>
      <c r="Y118" s="54">
        <v>1</v>
      </c>
      <c r="Z118" s="54">
        <v>1</v>
      </c>
      <c r="AA118" s="54">
        <v>1</v>
      </c>
      <c r="AC118" s="21">
        <f t="shared" si="25"/>
        <v>1</v>
      </c>
      <c r="AD118" s="22">
        <f t="shared" si="26"/>
        <v>1</v>
      </c>
      <c r="AE118" s="22">
        <f t="shared" si="27"/>
        <v>24</v>
      </c>
      <c r="AF118" s="22"/>
    </row>
    <row r="119" spans="1:32" hidden="1" x14ac:dyDescent="0.25">
      <c r="A119" s="11"/>
      <c r="B119" s="11"/>
      <c r="C119" s="52" t="s">
        <v>89</v>
      </c>
      <c r="D119" s="55">
        <v>1</v>
      </c>
      <c r="E119" s="55">
        <v>1</v>
      </c>
      <c r="F119" s="55">
        <v>1</v>
      </c>
      <c r="G119" s="55">
        <v>1</v>
      </c>
      <c r="H119" s="55">
        <v>1</v>
      </c>
      <c r="I119" s="55">
        <v>1</v>
      </c>
      <c r="J119" s="55">
        <v>1</v>
      </c>
      <c r="K119" s="55">
        <v>1</v>
      </c>
      <c r="L119" s="55">
        <v>1</v>
      </c>
      <c r="M119" s="55">
        <v>1</v>
      </c>
      <c r="N119" s="55">
        <v>1</v>
      </c>
      <c r="O119" s="55">
        <v>1</v>
      </c>
      <c r="P119" s="55">
        <v>1</v>
      </c>
      <c r="Q119" s="55">
        <v>1</v>
      </c>
      <c r="R119" s="55">
        <v>1</v>
      </c>
      <c r="S119" s="55">
        <v>1</v>
      </c>
      <c r="T119" s="55">
        <v>1</v>
      </c>
      <c r="U119" s="55">
        <v>1</v>
      </c>
      <c r="V119" s="55">
        <v>1</v>
      </c>
      <c r="W119" s="55">
        <v>1</v>
      </c>
      <c r="X119" s="55">
        <v>1</v>
      </c>
      <c r="Y119" s="55">
        <v>1</v>
      </c>
      <c r="Z119" s="55">
        <v>1</v>
      </c>
      <c r="AA119" s="55">
        <v>1</v>
      </c>
      <c r="AC119" s="43">
        <f t="shared" si="25"/>
        <v>1</v>
      </c>
      <c r="AD119" s="44">
        <f t="shared" si="26"/>
        <v>1</v>
      </c>
      <c r="AE119" s="44">
        <f t="shared" si="27"/>
        <v>24</v>
      </c>
      <c r="AF119" s="44"/>
    </row>
    <row r="120" spans="1:32" hidden="1" x14ac:dyDescent="0.25">
      <c r="A120" s="2" t="s">
        <v>93</v>
      </c>
      <c r="B120" s="2" t="s">
        <v>36</v>
      </c>
      <c r="C120" s="3" t="s">
        <v>87</v>
      </c>
      <c r="D120" s="25">
        <v>0.2</v>
      </c>
      <c r="E120" s="25">
        <v>0.15</v>
      </c>
      <c r="F120" s="25">
        <v>0.15</v>
      </c>
      <c r="G120" s="25">
        <v>0.15</v>
      </c>
      <c r="H120" s="25">
        <v>0.2</v>
      </c>
      <c r="I120" s="25">
        <v>0.25</v>
      </c>
      <c r="J120" s="25">
        <v>0.5</v>
      </c>
      <c r="K120" s="25">
        <v>0.6</v>
      </c>
      <c r="L120" s="25">
        <v>0.55000000000000004</v>
      </c>
      <c r="M120" s="25">
        <v>0.45</v>
      </c>
      <c r="N120" s="25">
        <v>0.4</v>
      </c>
      <c r="O120" s="25">
        <v>0.45</v>
      </c>
      <c r="P120" s="25">
        <v>0.4</v>
      </c>
      <c r="Q120" s="25">
        <v>0.35</v>
      </c>
      <c r="R120" s="25">
        <v>0.3</v>
      </c>
      <c r="S120" s="25">
        <v>0.3</v>
      </c>
      <c r="T120" s="25">
        <v>0.3</v>
      </c>
      <c r="U120" s="25">
        <v>0.4</v>
      </c>
      <c r="V120" s="25">
        <v>0.55000000000000004</v>
      </c>
      <c r="W120" s="25">
        <v>0.6</v>
      </c>
      <c r="X120" s="25">
        <v>0.5</v>
      </c>
      <c r="Y120" s="25">
        <v>0.55000000000000004</v>
      </c>
      <c r="Z120" s="25">
        <v>0.45</v>
      </c>
      <c r="AA120" s="25">
        <v>0.25</v>
      </c>
      <c r="AC120" s="21">
        <f t="shared" si="25"/>
        <v>0.6</v>
      </c>
      <c r="AD120" s="22">
        <f t="shared" si="26"/>
        <v>0.15</v>
      </c>
      <c r="AE120" s="22">
        <f t="shared" si="27"/>
        <v>8.9999999999999982</v>
      </c>
      <c r="AF120" s="23">
        <f>SUMPRODUCT(AE120:AE122,[1]Notes!$C$49:$C$51)</f>
        <v>3300.5999999999995</v>
      </c>
    </row>
    <row r="121" spans="1:32" hidden="1" x14ac:dyDescent="0.25">
      <c r="C121" s="3" t="s">
        <v>88</v>
      </c>
      <c r="D121" s="25">
        <v>0.2</v>
      </c>
      <c r="E121" s="25">
        <v>0.15</v>
      </c>
      <c r="F121" s="25">
        <v>0.15</v>
      </c>
      <c r="G121" s="25">
        <v>0.15</v>
      </c>
      <c r="H121" s="25">
        <v>0.2</v>
      </c>
      <c r="I121" s="25">
        <v>0.25</v>
      </c>
      <c r="J121" s="25">
        <v>0.4</v>
      </c>
      <c r="K121" s="25">
        <v>0.5</v>
      </c>
      <c r="L121" s="25">
        <v>0.5</v>
      </c>
      <c r="M121" s="25">
        <v>0.5</v>
      </c>
      <c r="N121" s="25">
        <v>0.45</v>
      </c>
      <c r="O121" s="25">
        <v>0.5</v>
      </c>
      <c r="P121" s="25">
        <v>0.5</v>
      </c>
      <c r="Q121" s="25">
        <v>0.45</v>
      </c>
      <c r="R121" s="25">
        <v>0.4</v>
      </c>
      <c r="S121" s="25">
        <v>0.4</v>
      </c>
      <c r="T121" s="25">
        <v>0.35</v>
      </c>
      <c r="U121" s="25">
        <v>0.4</v>
      </c>
      <c r="V121" s="25">
        <v>0.55000000000000004</v>
      </c>
      <c r="W121" s="25">
        <v>0.55000000000000004</v>
      </c>
      <c r="X121" s="25">
        <v>0.5</v>
      </c>
      <c r="Y121" s="25">
        <v>0.55000000000000004</v>
      </c>
      <c r="Z121" s="25">
        <v>0.4</v>
      </c>
      <c r="AA121" s="25">
        <v>0.3</v>
      </c>
      <c r="AC121" s="21">
        <f t="shared" si="25"/>
        <v>0.55000000000000004</v>
      </c>
      <c r="AD121" s="22">
        <f t="shared" si="26"/>
        <v>0.15</v>
      </c>
      <c r="AE121" s="22">
        <f t="shared" si="27"/>
        <v>9.3000000000000025</v>
      </c>
      <c r="AF121" s="22"/>
    </row>
    <row r="122" spans="1:32" hidden="1" x14ac:dyDescent="0.25">
      <c r="A122" s="11"/>
      <c r="B122" s="11"/>
      <c r="C122" s="52" t="s">
        <v>89</v>
      </c>
      <c r="D122" s="53">
        <v>0.25</v>
      </c>
      <c r="E122" s="53">
        <v>0.2</v>
      </c>
      <c r="F122" s="53">
        <v>0.2</v>
      </c>
      <c r="G122" s="53">
        <v>0.2</v>
      </c>
      <c r="H122" s="53">
        <v>0.2</v>
      </c>
      <c r="I122" s="53">
        <v>0.3</v>
      </c>
      <c r="J122" s="53">
        <v>0.5</v>
      </c>
      <c r="K122" s="53">
        <v>0.5</v>
      </c>
      <c r="L122" s="53">
        <v>0.5</v>
      </c>
      <c r="M122" s="53">
        <v>0.55000000000000004</v>
      </c>
      <c r="N122" s="53">
        <v>0.5</v>
      </c>
      <c r="O122" s="53">
        <v>0.5</v>
      </c>
      <c r="P122" s="53">
        <v>0.4</v>
      </c>
      <c r="Q122" s="53">
        <v>0.4</v>
      </c>
      <c r="R122" s="53">
        <v>0.3</v>
      </c>
      <c r="S122" s="53">
        <v>0.3</v>
      </c>
      <c r="T122" s="53">
        <v>0.3</v>
      </c>
      <c r="U122" s="53">
        <v>0.4</v>
      </c>
      <c r="V122" s="53">
        <v>0.5</v>
      </c>
      <c r="W122" s="53">
        <v>0.5</v>
      </c>
      <c r="X122" s="53">
        <v>0.4</v>
      </c>
      <c r="Y122" s="53">
        <v>0.5</v>
      </c>
      <c r="Z122" s="53">
        <v>0.4</v>
      </c>
      <c r="AA122" s="53">
        <v>0.2</v>
      </c>
      <c r="AC122" s="43">
        <f t="shared" si="25"/>
        <v>0.55000000000000004</v>
      </c>
      <c r="AD122" s="44">
        <f t="shared" si="26"/>
        <v>0.2</v>
      </c>
      <c r="AE122" s="44">
        <f t="shared" si="27"/>
        <v>9.0000000000000018</v>
      </c>
      <c r="AF122" s="44"/>
    </row>
    <row r="123" spans="1:32" hidden="1" x14ac:dyDescent="0.25">
      <c r="A123" s="2" t="s">
        <v>94</v>
      </c>
      <c r="B123" s="2" t="s">
        <v>36</v>
      </c>
      <c r="C123" s="3" t="s">
        <v>87</v>
      </c>
      <c r="D123" s="25">
        <v>0.4</v>
      </c>
      <c r="E123" s="25">
        <v>0.33</v>
      </c>
      <c r="F123" s="25">
        <v>0.33</v>
      </c>
      <c r="G123" s="25">
        <v>0.33</v>
      </c>
      <c r="H123" s="25">
        <v>0.33</v>
      </c>
      <c r="I123" s="25">
        <v>0.33</v>
      </c>
      <c r="J123" s="25">
        <v>0.42</v>
      </c>
      <c r="K123" s="25">
        <v>0.42</v>
      </c>
      <c r="L123" s="25">
        <v>0.52</v>
      </c>
      <c r="M123" s="25">
        <v>0.52</v>
      </c>
      <c r="N123" s="25">
        <v>0.4</v>
      </c>
      <c r="O123" s="25">
        <v>0.51</v>
      </c>
      <c r="P123" s="25">
        <v>0.51</v>
      </c>
      <c r="Q123" s="25">
        <v>0.51</v>
      </c>
      <c r="R123" s="25">
        <v>0.51</v>
      </c>
      <c r="S123" s="25">
        <v>0.51</v>
      </c>
      <c r="T123" s="25">
        <v>0.63</v>
      </c>
      <c r="U123" s="25">
        <v>0.8</v>
      </c>
      <c r="V123" s="25">
        <v>0.86</v>
      </c>
      <c r="W123" s="25">
        <v>0.7</v>
      </c>
      <c r="X123" s="25">
        <v>0.7</v>
      </c>
      <c r="Y123" s="25">
        <v>0.7</v>
      </c>
      <c r="Z123" s="25">
        <v>0.45</v>
      </c>
      <c r="AA123" s="25">
        <v>0.45</v>
      </c>
      <c r="AC123" s="21">
        <f t="shared" si="25"/>
        <v>0.86</v>
      </c>
      <c r="AD123" s="22">
        <f t="shared" si="26"/>
        <v>0.33</v>
      </c>
      <c r="AE123" s="22">
        <f t="shared" si="27"/>
        <v>12.169999999999995</v>
      </c>
      <c r="AF123" s="23">
        <f>SUMPRODUCT(AE123:AE125,[1]Notes!$C$49:$C$51)</f>
        <v>4530.1699999999992</v>
      </c>
    </row>
    <row r="124" spans="1:32" hidden="1" x14ac:dyDescent="0.25">
      <c r="C124" s="3" t="s">
        <v>88</v>
      </c>
      <c r="D124" s="25">
        <v>0.44</v>
      </c>
      <c r="E124" s="25">
        <v>0.35</v>
      </c>
      <c r="F124" s="25">
        <v>0.35</v>
      </c>
      <c r="G124" s="25">
        <v>0.35</v>
      </c>
      <c r="H124" s="25">
        <v>0.35</v>
      </c>
      <c r="I124" s="25">
        <v>0.35</v>
      </c>
      <c r="J124" s="25">
        <v>0.4</v>
      </c>
      <c r="K124" s="25">
        <v>0.32</v>
      </c>
      <c r="L124" s="25">
        <v>0.45</v>
      </c>
      <c r="M124" s="25">
        <v>0.45</v>
      </c>
      <c r="N124" s="25">
        <v>0.42</v>
      </c>
      <c r="O124" s="25">
        <v>0.6</v>
      </c>
      <c r="P124" s="25">
        <v>0.65</v>
      </c>
      <c r="Q124" s="25">
        <v>0.65</v>
      </c>
      <c r="R124" s="25">
        <v>0.65</v>
      </c>
      <c r="S124" s="25">
        <v>0.65</v>
      </c>
      <c r="T124" s="25">
        <v>0.65</v>
      </c>
      <c r="U124" s="25">
        <v>0.75</v>
      </c>
      <c r="V124" s="25">
        <v>0.8</v>
      </c>
      <c r="W124" s="25">
        <v>0.8</v>
      </c>
      <c r="X124" s="25">
        <v>0.75</v>
      </c>
      <c r="Y124" s="25">
        <v>0.75</v>
      </c>
      <c r="Z124" s="25">
        <v>0.55000000000000004</v>
      </c>
      <c r="AA124" s="25">
        <v>0.55000000000000004</v>
      </c>
      <c r="AC124" s="21">
        <f t="shared" si="25"/>
        <v>0.8</v>
      </c>
      <c r="AD124" s="22">
        <f t="shared" si="26"/>
        <v>0.32</v>
      </c>
      <c r="AE124" s="22">
        <f t="shared" si="27"/>
        <v>13.030000000000005</v>
      </c>
      <c r="AF124" s="22"/>
    </row>
    <row r="125" spans="1:32" hidden="1" x14ac:dyDescent="0.25">
      <c r="A125" s="11"/>
      <c r="B125" s="11"/>
      <c r="C125" s="52" t="s">
        <v>89</v>
      </c>
      <c r="D125" s="53">
        <v>0.55000000000000004</v>
      </c>
      <c r="E125" s="53">
        <v>0.55000000000000004</v>
      </c>
      <c r="F125" s="53">
        <v>0.43</v>
      </c>
      <c r="G125" s="53">
        <v>0.43</v>
      </c>
      <c r="H125" s="53">
        <v>0.43</v>
      </c>
      <c r="I125" s="53">
        <v>0.43</v>
      </c>
      <c r="J125" s="53">
        <v>0.52</v>
      </c>
      <c r="K125" s="53">
        <v>0.52</v>
      </c>
      <c r="L125" s="53">
        <v>0.65</v>
      </c>
      <c r="M125" s="53">
        <v>0.65</v>
      </c>
      <c r="N125" s="53">
        <v>0.53</v>
      </c>
      <c r="O125" s="53">
        <v>0.6</v>
      </c>
      <c r="P125" s="53">
        <v>0.53</v>
      </c>
      <c r="Q125" s="53">
        <v>0.51</v>
      </c>
      <c r="R125" s="53">
        <v>0.5</v>
      </c>
      <c r="S125" s="53">
        <v>0.44</v>
      </c>
      <c r="T125" s="53">
        <v>0.64</v>
      </c>
      <c r="U125" s="53">
        <v>0.62</v>
      </c>
      <c r="V125" s="53">
        <v>0.65</v>
      </c>
      <c r="W125" s="53">
        <v>0.63</v>
      </c>
      <c r="X125" s="53">
        <v>0.63</v>
      </c>
      <c r="Y125" s="53">
        <v>0.63</v>
      </c>
      <c r="Z125" s="53">
        <v>0.4</v>
      </c>
      <c r="AA125" s="53">
        <v>0.4</v>
      </c>
      <c r="AC125" s="43">
        <f t="shared" si="25"/>
        <v>0.65</v>
      </c>
      <c r="AD125" s="44">
        <f t="shared" si="26"/>
        <v>0.4</v>
      </c>
      <c r="AE125" s="44">
        <f t="shared" si="27"/>
        <v>12.870000000000005</v>
      </c>
      <c r="AF125" s="44"/>
    </row>
    <row r="126" spans="1:32" hidden="1" x14ac:dyDescent="0.25"/>
    <row r="127" spans="1:32" x14ac:dyDescent="0.25">
      <c r="A127" s="5"/>
    </row>
  </sheetData>
  <conditionalFormatting sqref="D91:AA102">
    <cfRule type="expression" dxfId="13" priority="1">
      <formula>D91=D50</formula>
    </cfRule>
  </conditionalFormatting>
  <conditionalFormatting sqref="D103:AA108">
    <cfRule type="expression" dxfId="12" priority="2">
      <formula>D65=D103</formula>
    </cfRule>
  </conditionalFormatting>
  <conditionalFormatting sqref="D111:AA116">
    <cfRule type="expression" dxfId="11" priority="3">
      <formula>D111=D50</formula>
    </cfRule>
  </conditionalFormatting>
  <conditionalFormatting sqref="D117:AA119">
    <cfRule type="expression" dxfId="10" priority="4">
      <formula>D117=D59</formula>
    </cfRule>
    <cfRule type="expression" dxfId="9" priority="5">
      <formula>D117=D62</formula>
    </cfRule>
  </conditionalFormatting>
  <conditionalFormatting sqref="D120:AA122">
    <cfRule type="expression" dxfId="8" priority="6">
      <formula>D71=D120</formula>
    </cfRule>
  </conditionalFormatting>
  <conditionalFormatting sqref="D123:AA125">
    <cfRule type="expression" dxfId="7" priority="7">
      <formula>D123=D83</formula>
    </cfRule>
  </conditionalFormatting>
  <pageMargins left="0.25" right="0.25" top="0.75" bottom="0.75" header="0.51180555555555496" footer="0.51180555555555496"/>
  <pageSetup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2C3F4-148D-46E0-943A-E59F4745CEFE}">
  <sheetPr>
    <pageSetUpPr fitToPage="1"/>
  </sheetPr>
  <dimension ref="A1:AMK127"/>
  <sheetViews>
    <sheetView tabSelected="1" zoomScaleNormal="100" workbookViewId="0">
      <pane ySplit="5" topLeftCell="A6" activePane="bottomLeft" state="frozen"/>
      <selection pane="bottomLeft" activeCell="A6" sqref="A6:A42"/>
    </sheetView>
  </sheetViews>
  <sheetFormatPr defaultColWidth="8.85546875" defaultRowHeight="15" x14ac:dyDescent="0.25"/>
  <cols>
    <col min="1" max="1" width="26.7109375" style="2" customWidth="1"/>
    <col min="2" max="2" width="11.42578125" style="2" customWidth="1"/>
    <col min="3" max="3" width="9.7109375" style="3" customWidth="1"/>
    <col min="4" max="27" width="5.140625" style="2" customWidth="1"/>
    <col min="28" max="28" width="4.28515625" style="2" customWidth="1"/>
    <col min="29" max="31" width="6.140625" style="4" customWidth="1"/>
    <col min="32" max="32" width="6.42578125" style="4" customWidth="1"/>
    <col min="33" max="33" width="3.140625" style="2" customWidth="1"/>
    <col min="34" max="34" width="26.140625" style="2" customWidth="1"/>
    <col min="35" max="35" width="3.140625" style="2" customWidth="1"/>
    <col min="36" max="36" width="20.140625" style="2" customWidth="1"/>
    <col min="37" max="1025" width="8.28515625" style="2" customWidth="1"/>
    <col min="1026" max="16384" width="8.85546875" style="9"/>
  </cols>
  <sheetData>
    <row r="1" spans="1:36" ht="18" x14ac:dyDescent="0.25">
      <c r="A1" s="1" t="s">
        <v>0</v>
      </c>
    </row>
    <row r="2" spans="1:36" x14ac:dyDescent="0.25">
      <c r="A2" s="2" t="s">
        <v>98</v>
      </c>
    </row>
    <row r="4" spans="1:36" x14ac:dyDescent="0.25">
      <c r="A4" s="5" t="s">
        <v>97</v>
      </c>
      <c r="N4" s="2" t="s">
        <v>2</v>
      </c>
    </row>
    <row r="5" spans="1:36" s="9" customFormat="1" x14ac:dyDescent="0.25">
      <c r="A5" s="6" t="s">
        <v>3</v>
      </c>
      <c r="B5" s="6" t="s">
        <v>4</v>
      </c>
      <c r="C5" s="7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8" t="s">
        <v>16</v>
      </c>
      <c r="O5" s="8" t="s">
        <v>17</v>
      </c>
      <c r="P5" s="8" t="s">
        <v>18</v>
      </c>
      <c r="Q5" s="8" t="s">
        <v>19</v>
      </c>
      <c r="R5" s="8" t="s">
        <v>20</v>
      </c>
      <c r="S5" s="8" t="s">
        <v>21</v>
      </c>
      <c r="T5" s="8" t="s">
        <v>22</v>
      </c>
      <c r="U5" s="8" t="s">
        <v>23</v>
      </c>
      <c r="V5" s="8" t="s">
        <v>24</v>
      </c>
      <c r="W5" s="8" t="s">
        <v>25</v>
      </c>
      <c r="X5" s="8" t="s">
        <v>26</v>
      </c>
      <c r="Y5" s="8" t="s">
        <v>27</v>
      </c>
      <c r="Z5" s="8" t="s">
        <v>28</v>
      </c>
      <c r="AA5" s="8" t="s">
        <v>29</v>
      </c>
      <c r="AC5" s="10" t="s">
        <v>30</v>
      </c>
      <c r="AD5" s="10" t="s">
        <v>31</v>
      </c>
      <c r="AE5" s="10" t="s">
        <v>32</v>
      </c>
      <c r="AF5" s="10" t="s">
        <v>33</v>
      </c>
      <c r="AH5" s="11" t="s">
        <v>34</v>
      </c>
      <c r="AJ5" s="11" t="s">
        <v>35</v>
      </c>
    </row>
    <row r="6" spans="1:36" x14ac:dyDescent="0.25">
      <c r="A6" s="12" t="s">
        <v>66</v>
      </c>
      <c r="B6" s="12" t="s">
        <v>36</v>
      </c>
      <c r="C6" s="13" t="s">
        <v>37</v>
      </c>
      <c r="D6" s="14">
        <f>0.9</f>
        <v>0.9</v>
      </c>
      <c r="E6" s="14">
        <f t="shared" ref="E6:H8" si="0">0.9</f>
        <v>0.9</v>
      </c>
      <c r="F6" s="14">
        <f t="shared" si="0"/>
        <v>0.9</v>
      </c>
      <c r="G6" s="14">
        <f t="shared" si="0"/>
        <v>0.9</v>
      </c>
      <c r="H6" s="14">
        <f t="shared" si="0"/>
        <v>0.9</v>
      </c>
      <c r="I6" s="14">
        <f>0.6</f>
        <v>0.6</v>
      </c>
      <c r="J6" s="14">
        <f>0.5</f>
        <v>0.5</v>
      </c>
      <c r="K6" s="14">
        <f>0.4</f>
        <v>0.4</v>
      </c>
      <c r="L6" s="14">
        <f>0.4</f>
        <v>0.4</v>
      </c>
      <c r="M6" s="14">
        <f>0.5</f>
        <v>0.5</v>
      </c>
      <c r="N6" s="14">
        <f>0.6</f>
        <v>0.6</v>
      </c>
      <c r="O6" s="14">
        <f t="shared" ref="O6:S6" si="1">0.6</f>
        <v>0.6</v>
      </c>
      <c r="P6" s="14">
        <f t="shared" si="1"/>
        <v>0.6</v>
      </c>
      <c r="Q6" s="14">
        <f t="shared" si="1"/>
        <v>0.6</v>
      </c>
      <c r="R6" s="14">
        <f t="shared" si="1"/>
        <v>0.6</v>
      </c>
      <c r="S6" s="14">
        <f t="shared" si="1"/>
        <v>0.6</v>
      </c>
      <c r="T6" s="14">
        <f>0.5</f>
        <v>0.5</v>
      </c>
      <c r="U6" s="14">
        <f t="shared" ref="U6:X6" si="2">0.5</f>
        <v>0.5</v>
      </c>
      <c r="V6" s="14">
        <f t="shared" si="2"/>
        <v>0.5</v>
      </c>
      <c r="W6" s="14">
        <f t="shared" si="2"/>
        <v>0.5</v>
      </c>
      <c r="X6" s="14">
        <f t="shared" si="2"/>
        <v>0.5</v>
      </c>
      <c r="Y6" s="14">
        <f>0.7</f>
        <v>0.7</v>
      </c>
      <c r="Z6" s="14">
        <f>0.9</f>
        <v>0.9</v>
      </c>
      <c r="AA6" s="14">
        <f>0.9</f>
        <v>0.9</v>
      </c>
      <c r="AC6" s="15">
        <f t="shared" ref="AC6:AC44" si="3">MAX(D6:AA6)</f>
        <v>0.9</v>
      </c>
      <c r="AD6" s="16">
        <f t="shared" ref="AD6:AD44" si="4">MIN(D6:AA6)</f>
        <v>0.4</v>
      </c>
      <c r="AE6" s="16">
        <f t="shared" ref="AE6:AE20" si="5">SUM(D6:AA6)</f>
        <v>15.499999999999998</v>
      </c>
      <c r="AF6" s="17">
        <f>SUMPRODUCT(AE6:AE8,[1]Notes!$C$49:$C$51)</f>
        <v>5463.7</v>
      </c>
      <c r="AH6" s="18" t="s">
        <v>38</v>
      </c>
      <c r="AJ6" s="2" t="s">
        <v>39</v>
      </c>
    </row>
    <row r="7" spans="1:36" x14ac:dyDescent="0.25">
      <c r="A7" s="12"/>
      <c r="B7" s="12"/>
      <c r="C7" s="13" t="s">
        <v>95</v>
      </c>
      <c r="D7" s="14">
        <f t="shared" ref="D7:D8" si="6">0.9</f>
        <v>0.9</v>
      </c>
      <c r="E7" s="14">
        <f t="shared" si="0"/>
        <v>0.9</v>
      </c>
      <c r="F7" s="14">
        <f t="shared" si="0"/>
        <v>0.9</v>
      </c>
      <c r="G7" s="14">
        <f t="shared" si="0"/>
        <v>0.9</v>
      </c>
      <c r="H7" s="14">
        <f t="shared" si="0"/>
        <v>0.9</v>
      </c>
      <c r="I7" s="14">
        <f>0.5</f>
        <v>0.5</v>
      </c>
      <c r="J7" s="14">
        <f t="shared" ref="J7:J8" si="7">0.4</f>
        <v>0.4</v>
      </c>
      <c r="K7" s="14">
        <f>0.3</f>
        <v>0.3</v>
      </c>
      <c r="L7" s="14">
        <f>0.3</f>
        <v>0.3</v>
      </c>
      <c r="M7" s="14">
        <f>0.4</f>
        <v>0.4</v>
      </c>
      <c r="N7" s="14">
        <f>0.5</f>
        <v>0.5</v>
      </c>
      <c r="O7" s="14">
        <f t="shared" ref="O7:S8" si="8">0.5</f>
        <v>0.5</v>
      </c>
      <c r="P7" s="14">
        <f t="shared" si="8"/>
        <v>0.5</v>
      </c>
      <c r="Q7" s="14">
        <f t="shared" si="8"/>
        <v>0.5</v>
      </c>
      <c r="R7" s="14">
        <f t="shared" si="8"/>
        <v>0.5</v>
      </c>
      <c r="S7" s="14">
        <f t="shared" si="8"/>
        <v>0.5</v>
      </c>
      <c r="T7" s="14">
        <f>0.4</f>
        <v>0.4</v>
      </c>
      <c r="U7" s="14">
        <f t="shared" ref="U7:W8" si="9">0.4</f>
        <v>0.4</v>
      </c>
      <c r="V7" s="14">
        <f t="shared" si="9"/>
        <v>0.4</v>
      </c>
      <c r="W7" s="14">
        <f t="shared" si="9"/>
        <v>0.4</v>
      </c>
      <c r="X7" s="14">
        <f>0.4</f>
        <v>0.4</v>
      </c>
      <c r="Y7" s="14">
        <f>0.6</f>
        <v>0.6</v>
      </c>
      <c r="Z7" s="14">
        <f t="shared" ref="Z7:Z8" si="10">0.9</f>
        <v>0.9</v>
      </c>
      <c r="AA7" s="14">
        <f t="shared" ref="AA7:AA8" si="11">0.9</f>
        <v>0.9</v>
      </c>
      <c r="AC7" s="15">
        <f t="shared" si="3"/>
        <v>0.9</v>
      </c>
      <c r="AD7" s="16">
        <f t="shared" si="4"/>
        <v>0.3</v>
      </c>
      <c r="AE7" s="16">
        <f t="shared" si="5"/>
        <v>13.800000000000002</v>
      </c>
      <c r="AF7" s="16"/>
      <c r="AH7" s="19"/>
      <c r="AJ7" s="3" t="s">
        <v>41</v>
      </c>
    </row>
    <row r="8" spans="1:36" x14ac:dyDescent="0.25">
      <c r="A8" s="12"/>
      <c r="B8" s="12"/>
      <c r="C8" s="13" t="s">
        <v>40</v>
      </c>
      <c r="D8" s="14">
        <f t="shared" si="6"/>
        <v>0.9</v>
      </c>
      <c r="E8" s="14">
        <f t="shared" si="0"/>
        <v>0.9</v>
      </c>
      <c r="F8" s="14">
        <f t="shared" si="0"/>
        <v>0.9</v>
      </c>
      <c r="G8" s="14">
        <f t="shared" si="0"/>
        <v>0.9</v>
      </c>
      <c r="H8" s="14">
        <f t="shared" si="0"/>
        <v>0.9</v>
      </c>
      <c r="I8" s="14">
        <f>0.5</f>
        <v>0.5</v>
      </c>
      <c r="J8" s="14">
        <f t="shared" si="7"/>
        <v>0.4</v>
      </c>
      <c r="K8" s="14">
        <f>0.3</f>
        <v>0.3</v>
      </c>
      <c r="L8" s="14">
        <f>0.3</f>
        <v>0.3</v>
      </c>
      <c r="M8" s="14">
        <f>0.4</f>
        <v>0.4</v>
      </c>
      <c r="N8" s="14">
        <f>0.5</f>
        <v>0.5</v>
      </c>
      <c r="O8" s="14">
        <f t="shared" si="8"/>
        <v>0.5</v>
      </c>
      <c r="P8" s="14">
        <f t="shared" si="8"/>
        <v>0.5</v>
      </c>
      <c r="Q8" s="14">
        <f t="shared" si="8"/>
        <v>0.5</v>
      </c>
      <c r="R8" s="14">
        <f t="shared" si="8"/>
        <v>0.5</v>
      </c>
      <c r="S8" s="14">
        <f t="shared" si="8"/>
        <v>0.5</v>
      </c>
      <c r="T8" s="14">
        <f>0.4</f>
        <v>0.4</v>
      </c>
      <c r="U8" s="14">
        <f t="shared" si="9"/>
        <v>0.4</v>
      </c>
      <c r="V8" s="14">
        <f t="shared" si="9"/>
        <v>0.4</v>
      </c>
      <c r="W8" s="14">
        <f t="shared" si="9"/>
        <v>0.4</v>
      </c>
      <c r="X8" s="14">
        <f>0.4</f>
        <v>0.4</v>
      </c>
      <c r="Y8" s="14">
        <f>0.6</f>
        <v>0.6</v>
      </c>
      <c r="Z8" s="14">
        <f t="shared" si="10"/>
        <v>0.9</v>
      </c>
      <c r="AA8" s="14">
        <f t="shared" si="11"/>
        <v>0.9</v>
      </c>
      <c r="AC8" s="15">
        <f t="shared" si="3"/>
        <v>0.9</v>
      </c>
      <c r="AD8" s="16">
        <f t="shared" si="4"/>
        <v>0.3</v>
      </c>
      <c r="AE8" s="16">
        <f t="shared" si="5"/>
        <v>13.800000000000002</v>
      </c>
      <c r="AF8" s="16"/>
      <c r="AH8" s="19"/>
      <c r="AJ8" s="3" t="s">
        <v>43</v>
      </c>
    </row>
    <row r="9" spans="1:36" x14ac:dyDescent="0.25">
      <c r="A9" s="2" t="s">
        <v>44</v>
      </c>
      <c r="B9" s="2" t="s">
        <v>36</v>
      </c>
      <c r="C9" s="3" t="s">
        <v>37</v>
      </c>
      <c r="D9" s="20">
        <f t="shared" ref="D9:S11" si="12">D94</f>
        <v>0.1</v>
      </c>
      <c r="E9" s="20">
        <f t="shared" si="12"/>
        <v>0.1</v>
      </c>
      <c r="F9" s="20">
        <f t="shared" si="12"/>
        <v>0.1</v>
      </c>
      <c r="G9" s="20">
        <f t="shared" si="12"/>
        <v>0.1</v>
      </c>
      <c r="H9" s="20">
        <f t="shared" si="12"/>
        <v>0.2</v>
      </c>
      <c r="I9" s="20">
        <f>0.2</f>
        <v>0.2</v>
      </c>
      <c r="J9" s="20">
        <f t="shared" ref="J9:K9" si="13">0.2</f>
        <v>0.2</v>
      </c>
      <c r="K9" s="20">
        <f t="shared" si="13"/>
        <v>0.2</v>
      </c>
      <c r="L9" s="20">
        <f t="shared" si="12"/>
        <v>0.2</v>
      </c>
      <c r="M9" s="20">
        <f t="shared" si="12"/>
        <v>0.1</v>
      </c>
      <c r="N9" s="20">
        <f t="shared" si="12"/>
        <v>0.1</v>
      </c>
      <c r="O9" s="20">
        <f t="shared" si="12"/>
        <v>0.1</v>
      </c>
      <c r="P9" s="20">
        <f t="shared" si="12"/>
        <v>0.1</v>
      </c>
      <c r="Q9" s="20">
        <f t="shared" si="12"/>
        <v>0.1</v>
      </c>
      <c r="R9" s="20">
        <f t="shared" si="12"/>
        <v>0.1</v>
      </c>
      <c r="S9" s="20">
        <f t="shared" si="12"/>
        <v>0.2</v>
      </c>
      <c r="T9" s="20">
        <f>0.2</f>
        <v>0.2</v>
      </c>
      <c r="U9" s="20">
        <f>0.2</f>
        <v>0.2</v>
      </c>
      <c r="V9" s="20">
        <f>0.6</f>
        <v>0.6</v>
      </c>
      <c r="W9" s="20">
        <f>0.7</f>
        <v>0.7</v>
      </c>
      <c r="X9" s="20">
        <f>0.7</f>
        <v>0.7</v>
      </c>
      <c r="Y9" s="20">
        <f>0.8</f>
        <v>0.8</v>
      </c>
      <c r="Z9" s="20">
        <f>0.8</f>
        <v>0.8</v>
      </c>
      <c r="AA9" s="20">
        <f>0.6</f>
        <v>0.6</v>
      </c>
      <c r="AC9" s="21">
        <f t="shared" si="3"/>
        <v>0.8</v>
      </c>
      <c r="AD9" s="22">
        <f t="shared" si="4"/>
        <v>0.1</v>
      </c>
      <c r="AE9" s="22">
        <f t="shared" si="5"/>
        <v>6.8000000000000007</v>
      </c>
      <c r="AF9" s="23">
        <f>SUMPRODUCT(AE9:AE11,[1]Notes!$C$49:$C$51)</f>
        <v>2482</v>
      </c>
      <c r="AH9" s="24" t="s">
        <v>38</v>
      </c>
      <c r="AJ9" s="3"/>
    </row>
    <row r="10" spans="1:36" x14ac:dyDescent="0.25">
      <c r="C10" s="3" t="s">
        <v>95</v>
      </c>
      <c r="D10" s="20">
        <f t="shared" si="12"/>
        <v>0.1</v>
      </c>
      <c r="E10" s="20">
        <f t="shared" si="12"/>
        <v>0.1</v>
      </c>
      <c r="F10" s="20">
        <f t="shared" si="12"/>
        <v>0.1</v>
      </c>
      <c r="G10" s="20">
        <f t="shared" si="12"/>
        <v>0.1</v>
      </c>
      <c r="H10" s="20">
        <f t="shared" si="12"/>
        <v>0.2</v>
      </c>
      <c r="I10" s="20">
        <f t="shared" ref="I10:K11" si="14">0.2</f>
        <v>0.2</v>
      </c>
      <c r="J10" s="20">
        <f t="shared" si="14"/>
        <v>0.2</v>
      </c>
      <c r="K10" s="20">
        <f t="shared" si="14"/>
        <v>0.2</v>
      </c>
      <c r="L10" s="20">
        <f t="shared" si="12"/>
        <v>0.2</v>
      </c>
      <c r="M10" s="20">
        <f t="shared" si="12"/>
        <v>0.1</v>
      </c>
      <c r="N10" s="20">
        <f t="shared" si="12"/>
        <v>0.1</v>
      </c>
      <c r="O10" s="20">
        <f t="shared" si="12"/>
        <v>0.1</v>
      </c>
      <c r="P10" s="20">
        <f t="shared" si="12"/>
        <v>0.1</v>
      </c>
      <c r="Q10" s="20">
        <f t="shared" si="12"/>
        <v>0.1</v>
      </c>
      <c r="R10" s="20">
        <f t="shared" si="12"/>
        <v>0.1</v>
      </c>
      <c r="S10" s="20">
        <f t="shared" ref="S10" si="15">S95</f>
        <v>0.2</v>
      </c>
      <c r="T10" s="20">
        <f t="shared" ref="T10:U11" si="16">0.2</f>
        <v>0.2</v>
      </c>
      <c r="U10" s="20">
        <f t="shared" si="16"/>
        <v>0.2</v>
      </c>
      <c r="V10" s="20">
        <f t="shared" ref="V10:V11" si="17">0.6</f>
        <v>0.6</v>
      </c>
      <c r="W10" s="20">
        <f t="shared" ref="W10:W11" si="18">0.7</f>
        <v>0.7</v>
      </c>
      <c r="X10" s="20">
        <f t="shared" ref="X10:X11" si="19">0.7</f>
        <v>0.7</v>
      </c>
      <c r="Y10" s="20">
        <f t="shared" ref="Y10:Y11" si="20">0.8</f>
        <v>0.8</v>
      </c>
      <c r="Z10" s="20">
        <f t="shared" ref="Z10:Z11" si="21">0.8</f>
        <v>0.8</v>
      </c>
      <c r="AA10" s="20">
        <f t="shared" ref="AA10:AA11" si="22">0.6</f>
        <v>0.6</v>
      </c>
      <c r="AC10" s="21">
        <f t="shared" si="3"/>
        <v>0.8</v>
      </c>
      <c r="AD10" s="22">
        <f t="shared" si="4"/>
        <v>0.1</v>
      </c>
      <c r="AE10" s="22">
        <f t="shared" si="5"/>
        <v>6.8000000000000007</v>
      </c>
      <c r="AF10" s="22"/>
      <c r="AH10" s="25"/>
    </row>
    <row r="11" spans="1:36" x14ac:dyDescent="0.25">
      <c r="C11" s="3" t="s">
        <v>40</v>
      </c>
      <c r="D11" s="20">
        <f t="shared" si="12"/>
        <v>0.1</v>
      </c>
      <c r="E11" s="20">
        <f t="shared" si="12"/>
        <v>0.1</v>
      </c>
      <c r="F11" s="20">
        <f t="shared" si="12"/>
        <v>0.1</v>
      </c>
      <c r="G11" s="20">
        <f t="shared" si="12"/>
        <v>0.1</v>
      </c>
      <c r="H11" s="20">
        <f t="shared" si="12"/>
        <v>0.2</v>
      </c>
      <c r="I11" s="20">
        <f t="shared" si="14"/>
        <v>0.2</v>
      </c>
      <c r="J11" s="20">
        <f t="shared" si="14"/>
        <v>0.2</v>
      </c>
      <c r="K11" s="20">
        <f t="shared" si="14"/>
        <v>0.2</v>
      </c>
      <c r="L11" s="20">
        <f t="shared" si="12"/>
        <v>0.2</v>
      </c>
      <c r="M11" s="20">
        <f t="shared" si="12"/>
        <v>0.1</v>
      </c>
      <c r="N11" s="20">
        <f t="shared" si="12"/>
        <v>0.1</v>
      </c>
      <c r="O11" s="20">
        <f t="shared" si="12"/>
        <v>0.1</v>
      </c>
      <c r="P11" s="20">
        <f t="shared" si="12"/>
        <v>0.1</v>
      </c>
      <c r="Q11" s="20">
        <f t="shared" si="12"/>
        <v>0.1</v>
      </c>
      <c r="R11" s="20">
        <f t="shared" si="12"/>
        <v>0.1</v>
      </c>
      <c r="S11" s="20">
        <f t="shared" ref="S11" si="23">S96</f>
        <v>0.2</v>
      </c>
      <c r="T11" s="20">
        <f t="shared" si="16"/>
        <v>0.2</v>
      </c>
      <c r="U11" s="20">
        <f t="shared" si="16"/>
        <v>0.2</v>
      </c>
      <c r="V11" s="20">
        <f t="shared" si="17"/>
        <v>0.6</v>
      </c>
      <c r="W11" s="20">
        <f t="shared" si="18"/>
        <v>0.7</v>
      </c>
      <c r="X11" s="20">
        <f t="shared" si="19"/>
        <v>0.7</v>
      </c>
      <c r="Y11" s="20">
        <f t="shared" si="20"/>
        <v>0.8</v>
      </c>
      <c r="Z11" s="20">
        <f t="shared" si="21"/>
        <v>0.8</v>
      </c>
      <c r="AA11" s="20">
        <f t="shared" si="22"/>
        <v>0.6</v>
      </c>
      <c r="AC11" s="21">
        <f t="shared" si="3"/>
        <v>0.8</v>
      </c>
      <c r="AD11" s="22">
        <f t="shared" si="4"/>
        <v>0.1</v>
      </c>
      <c r="AE11" s="22">
        <f t="shared" si="5"/>
        <v>6.8000000000000007</v>
      </c>
      <c r="AF11" s="22"/>
      <c r="AH11" s="25"/>
    </row>
    <row r="12" spans="1:36" x14ac:dyDescent="0.25">
      <c r="A12" s="57" t="s">
        <v>67</v>
      </c>
      <c r="B12" s="12" t="s">
        <v>36</v>
      </c>
      <c r="C12" s="13" t="s">
        <v>37</v>
      </c>
      <c r="D12" s="14">
        <f t="shared" ref="D12:AA16" si="24">D97</f>
        <v>0.5</v>
      </c>
      <c r="E12" s="14">
        <f t="shared" si="24"/>
        <v>0.4</v>
      </c>
      <c r="F12" s="14">
        <f t="shared" si="24"/>
        <v>0.4</v>
      </c>
      <c r="G12" s="14">
        <f t="shared" si="24"/>
        <v>0.4</v>
      </c>
      <c r="H12" s="14">
        <f t="shared" si="24"/>
        <v>0.4</v>
      </c>
      <c r="I12" s="14">
        <f t="shared" si="24"/>
        <v>0.4</v>
      </c>
      <c r="J12" s="14">
        <f t="shared" si="24"/>
        <v>0.5</v>
      </c>
      <c r="K12" s="14">
        <f t="shared" si="24"/>
        <v>0.7</v>
      </c>
      <c r="L12" s="14">
        <f t="shared" si="24"/>
        <v>0.7</v>
      </c>
      <c r="M12" s="14">
        <f t="shared" si="24"/>
        <v>0.7</v>
      </c>
      <c r="N12" s="14">
        <f t="shared" si="24"/>
        <v>0.7</v>
      </c>
      <c r="O12" s="14">
        <f t="shared" si="24"/>
        <v>0.7</v>
      </c>
      <c r="P12" s="14">
        <f t="shared" si="24"/>
        <v>0.7</v>
      </c>
      <c r="Q12" s="14">
        <f t="shared" si="24"/>
        <v>0.7</v>
      </c>
      <c r="R12" s="14">
        <f t="shared" si="24"/>
        <v>0.7</v>
      </c>
      <c r="S12" s="14">
        <f t="shared" si="24"/>
        <v>0.7</v>
      </c>
      <c r="T12" s="14">
        <f t="shared" si="24"/>
        <v>0.8</v>
      </c>
      <c r="U12" s="14">
        <f t="shared" si="24"/>
        <v>1</v>
      </c>
      <c r="V12" s="14">
        <f t="shared" si="24"/>
        <v>1</v>
      </c>
      <c r="W12" s="14">
        <f t="shared" si="24"/>
        <v>0.9</v>
      </c>
      <c r="X12" s="14">
        <f t="shared" si="24"/>
        <v>0.9</v>
      </c>
      <c r="Y12" s="14">
        <f t="shared" si="24"/>
        <v>0.8</v>
      </c>
      <c r="Z12" s="14">
        <f t="shared" si="24"/>
        <v>0.7</v>
      </c>
      <c r="AA12" s="14">
        <f t="shared" si="24"/>
        <v>0.6</v>
      </c>
      <c r="AC12" s="15">
        <f t="shared" si="3"/>
        <v>1</v>
      </c>
      <c r="AD12" s="16">
        <f t="shared" si="4"/>
        <v>0.4</v>
      </c>
      <c r="AE12" s="16">
        <f t="shared" si="5"/>
        <v>16.000000000000004</v>
      </c>
      <c r="AF12" s="17">
        <f>SUMPRODUCT(AE12:AE14,[1]Notes!$C$49:$C$51)</f>
        <v>5840.0000000000009</v>
      </c>
      <c r="AH12" s="18" t="s">
        <v>38</v>
      </c>
    </row>
    <row r="13" spans="1:36" x14ac:dyDescent="0.25">
      <c r="A13" s="26"/>
      <c r="B13" s="12"/>
      <c r="C13" s="13" t="s">
        <v>95</v>
      </c>
      <c r="D13" s="14">
        <f t="shared" si="24"/>
        <v>0.5</v>
      </c>
      <c r="E13" s="14">
        <f t="shared" si="24"/>
        <v>0.4</v>
      </c>
      <c r="F13" s="14">
        <f t="shared" si="24"/>
        <v>0.4</v>
      </c>
      <c r="G13" s="14">
        <f t="shared" si="24"/>
        <v>0.4</v>
      </c>
      <c r="H13" s="14">
        <f t="shared" si="24"/>
        <v>0.4</v>
      </c>
      <c r="I13" s="14">
        <f t="shared" si="24"/>
        <v>0.4</v>
      </c>
      <c r="J13" s="14">
        <f t="shared" si="24"/>
        <v>0.5</v>
      </c>
      <c r="K13" s="14">
        <f t="shared" si="24"/>
        <v>0.7</v>
      </c>
      <c r="L13" s="14">
        <f t="shared" si="24"/>
        <v>0.7</v>
      </c>
      <c r="M13" s="14">
        <f t="shared" si="24"/>
        <v>0.7</v>
      </c>
      <c r="N13" s="14">
        <f t="shared" si="24"/>
        <v>0.7</v>
      </c>
      <c r="O13" s="14">
        <f t="shared" si="24"/>
        <v>0.7</v>
      </c>
      <c r="P13" s="14">
        <f t="shared" si="24"/>
        <v>0.7</v>
      </c>
      <c r="Q13" s="14">
        <f t="shared" si="24"/>
        <v>0.7</v>
      </c>
      <c r="R13" s="14">
        <f t="shared" si="24"/>
        <v>0.7</v>
      </c>
      <c r="S13" s="14">
        <f t="shared" si="24"/>
        <v>0.7</v>
      </c>
      <c r="T13" s="14">
        <f t="shared" si="24"/>
        <v>0.8</v>
      </c>
      <c r="U13" s="14">
        <f t="shared" si="24"/>
        <v>1</v>
      </c>
      <c r="V13" s="14">
        <f t="shared" si="24"/>
        <v>1</v>
      </c>
      <c r="W13" s="14">
        <f t="shared" si="24"/>
        <v>0.9</v>
      </c>
      <c r="X13" s="14">
        <f t="shared" si="24"/>
        <v>0.9</v>
      </c>
      <c r="Y13" s="14">
        <f t="shared" si="24"/>
        <v>0.8</v>
      </c>
      <c r="Z13" s="14">
        <f t="shared" si="24"/>
        <v>0.7</v>
      </c>
      <c r="AA13" s="14">
        <f t="shared" si="24"/>
        <v>0.6</v>
      </c>
      <c r="AC13" s="15">
        <f t="shared" si="3"/>
        <v>1</v>
      </c>
      <c r="AD13" s="16">
        <f t="shared" si="4"/>
        <v>0.4</v>
      </c>
      <c r="AE13" s="16">
        <f t="shared" si="5"/>
        <v>16.000000000000004</v>
      </c>
      <c r="AF13" s="16"/>
      <c r="AH13" s="19" t="s">
        <v>45</v>
      </c>
    </row>
    <row r="14" spans="1:36" x14ac:dyDescent="0.25">
      <c r="A14" s="12"/>
      <c r="B14" s="12"/>
      <c r="C14" s="13" t="s">
        <v>40</v>
      </c>
      <c r="D14" s="14">
        <f t="shared" si="24"/>
        <v>0.5</v>
      </c>
      <c r="E14" s="14">
        <f t="shared" si="24"/>
        <v>0.4</v>
      </c>
      <c r="F14" s="14">
        <f t="shared" si="24"/>
        <v>0.4</v>
      </c>
      <c r="G14" s="14">
        <f t="shared" si="24"/>
        <v>0.4</v>
      </c>
      <c r="H14" s="14">
        <f t="shared" si="24"/>
        <v>0.4</v>
      </c>
      <c r="I14" s="14">
        <f t="shared" si="24"/>
        <v>0.4</v>
      </c>
      <c r="J14" s="14">
        <f t="shared" si="24"/>
        <v>0.5</v>
      </c>
      <c r="K14" s="14">
        <f t="shared" si="24"/>
        <v>0.7</v>
      </c>
      <c r="L14" s="14">
        <f t="shared" si="24"/>
        <v>0.7</v>
      </c>
      <c r="M14" s="14">
        <f t="shared" si="24"/>
        <v>0.7</v>
      </c>
      <c r="N14" s="14">
        <f t="shared" si="24"/>
        <v>0.7</v>
      </c>
      <c r="O14" s="14">
        <f t="shared" si="24"/>
        <v>0.7</v>
      </c>
      <c r="P14" s="14">
        <f t="shared" si="24"/>
        <v>0.7</v>
      </c>
      <c r="Q14" s="14">
        <f t="shared" si="24"/>
        <v>0.7</v>
      </c>
      <c r="R14" s="14">
        <f t="shared" si="24"/>
        <v>0.7</v>
      </c>
      <c r="S14" s="14">
        <f t="shared" si="24"/>
        <v>0.7</v>
      </c>
      <c r="T14" s="14">
        <f t="shared" si="24"/>
        <v>0.8</v>
      </c>
      <c r="U14" s="14">
        <f t="shared" si="24"/>
        <v>1</v>
      </c>
      <c r="V14" s="14">
        <f t="shared" si="24"/>
        <v>1</v>
      </c>
      <c r="W14" s="14">
        <f t="shared" si="24"/>
        <v>0.9</v>
      </c>
      <c r="X14" s="14">
        <f t="shared" si="24"/>
        <v>0.9</v>
      </c>
      <c r="Y14" s="14">
        <f t="shared" si="24"/>
        <v>0.8</v>
      </c>
      <c r="Z14" s="14">
        <f t="shared" si="24"/>
        <v>0.7</v>
      </c>
      <c r="AA14" s="14">
        <f t="shared" si="24"/>
        <v>0.6</v>
      </c>
      <c r="AC14" s="15">
        <f t="shared" si="3"/>
        <v>1</v>
      </c>
      <c r="AD14" s="16">
        <f t="shared" si="4"/>
        <v>0.4</v>
      </c>
      <c r="AE14" s="16">
        <f t="shared" si="5"/>
        <v>16.000000000000004</v>
      </c>
      <c r="AF14" s="16"/>
      <c r="AH14" s="19"/>
    </row>
    <row r="15" spans="1:36" x14ac:dyDescent="0.25">
      <c r="A15" s="2" t="s">
        <v>46</v>
      </c>
      <c r="B15" s="2" t="s">
        <v>36</v>
      </c>
      <c r="C15" s="3" t="s">
        <v>37</v>
      </c>
      <c r="D15" s="20">
        <f t="shared" si="24"/>
        <v>1</v>
      </c>
      <c r="E15" s="20">
        <f t="shared" si="24"/>
        <v>1</v>
      </c>
      <c r="F15" s="20">
        <f t="shared" si="24"/>
        <v>1</v>
      </c>
      <c r="G15" s="20">
        <f t="shared" si="24"/>
        <v>1</v>
      </c>
      <c r="H15" s="20">
        <f t="shared" si="24"/>
        <v>1</v>
      </c>
      <c r="I15" s="20">
        <f t="shared" si="24"/>
        <v>1</v>
      </c>
      <c r="J15" s="20">
        <f t="shared" si="24"/>
        <v>1</v>
      </c>
      <c r="K15" s="20">
        <f t="shared" si="24"/>
        <v>1</v>
      </c>
      <c r="L15" s="20">
        <f t="shared" si="24"/>
        <v>1</v>
      </c>
      <c r="M15" s="20">
        <f t="shared" si="24"/>
        <v>1</v>
      </c>
      <c r="N15" s="20">
        <f t="shared" si="24"/>
        <v>1</v>
      </c>
      <c r="O15" s="20">
        <f t="shared" si="24"/>
        <v>1</v>
      </c>
      <c r="P15" s="20">
        <f t="shared" si="24"/>
        <v>1</v>
      </c>
      <c r="Q15" s="20">
        <f t="shared" si="24"/>
        <v>1</v>
      </c>
      <c r="R15" s="20">
        <f t="shared" si="24"/>
        <v>1</v>
      </c>
      <c r="S15" s="20">
        <f t="shared" si="24"/>
        <v>1</v>
      </c>
      <c r="T15" s="20">
        <f t="shared" si="24"/>
        <v>1</v>
      </c>
      <c r="U15" s="20">
        <f t="shared" si="24"/>
        <v>1</v>
      </c>
      <c r="V15" s="20">
        <f t="shared" si="24"/>
        <v>1</v>
      </c>
      <c r="W15" s="20">
        <f t="shared" si="24"/>
        <v>1</v>
      </c>
      <c r="X15" s="20">
        <f t="shared" si="24"/>
        <v>1</v>
      </c>
      <c r="Y15" s="20">
        <f t="shared" si="24"/>
        <v>1</v>
      </c>
      <c r="Z15" s="20">
        <f t="shared" si="24"/>
        <v>1</v>
      </c>
      <c r="AA15" s="20">
        <f t="shared" si="24"/>
        <v>1</v>
      </c>
      <c r="AC15" s="21">
        <f t="shared" si="3"/>
        <v>1</v>
      </c>
      <c r="AD15" s="22">
        <f t="shared" si="4"/>
        <v>1</v>
      </c>
      <c r="AE15" s="22">
        <f t="shared" si="5"/>
        <v>24</v>
      </c>
      <c r="AF15" s="23">
        <f>SUMPRODUCT(AE15:AE17,[1]Notes!$C$49:$C$51)</f>
        <v>8760</v>
      </c>
      <c r="AH15" s="24" t="s">
        <v>38</v>
      </c>
    </row>
    <row r="16" spans="1:36" x14ac:dyDescent="0.25">
      <c r="A16" s="27"/>
      <c r="C16" s="3" t="s">
        <v>95</v>
      </c>
      <c r="D16" s="20">
        <f t="shared" si="24"/>
        <v>1</v>
      </c>
      <c r="E16" s="20">
        <f t="shared" si="24"/>
        <v>1</v>
      </c>
      <c r="F16" s="20">
        <f t="shared" si="24"/>
        <v>1</v>
      </c>
      <c r="G16" s="20">
        <f t="shared" si="24"/>
        <v>1</v>
      </c>
      <c r="H16" s="20">
        <f t="shared" si="24"/>
        <v>1</v>
      </c>
      <c r="I16" s="20">
        <f t="shared" si="24"/>
        <v>1</v>
      </c>
      <c r="J16" s="20">
        <f t="shared" si="24"/>
        <v>1</v>
      </c>
      <c r="K16" s="20">
        <f t="shared" si="24"/>
        <v>1</v>
      </c>
      <c r="L16" s="20">
        <f t="shared" si="24"/>
        <v>1</v>
      </c>
      <c r="M16" s="20">
        <f t="shared" si="24"/>
        <v>1</v>
      </c>
      <c r="N16" s="20">
        <f t="shared" si="24"/>
        <v>1</v>
      </c>
      <c r="O16" s="20">
        <f t="shared" si="24"/>
        <v>1</v>
      </c>
      <c r="P16" s="20">
        <f t="shared" si="24"/>
        <v>1</v>
      </c>
      <c r="Q16" s="20">
        <f t="shared" si="24"/>
        <v>1</v>
      </c>
      <c r="R16" s="20">
        <f t="shared" si="24"/>
        <v>1</v>
      </c>
      <c r="S16" s="20">
        <f t="shared" ref="S16:AA16" si="25">S101</f>
        <v>1</v>
      </c>
      <c r="T16" s="20">
        <f t="shared" si="25"/>
        <v>1</v>
      </c>
      <c r="U16" s="20">
        <f t="shared" si="25"/>
        <v>1</v>
      </c>
      <c r="V16" s="20">
        <f t="shared" si="25"/>
        <v>1</v>
      </c>
      <c r="W16" s="20">
        <f t="shared" si="25"/>
        <v>1</v>
      </c>
      <c r="X16" s="20">
        <f t="shared" si="25"/>
        <v>1</v>
      </c>
      <c r="Y16" s="20">
        <f t="shared" si="25"/>
        <v>1</v>
      </c>
      <c r="Z16" s="20">
        <f t="shared" si="25"/>
        <v>1</v>
      </c>
      <c r="AA16" s="20">
        <f t="shared" si="25"/>
        <v>1</v>
      </c>
      <c r="AC16" s="21">
        <f t="shared" si="3"/>
        <v>1</v>
      </c>
      <c r="AD16" s="22">
        <f t="shared" si="4"/>
        <v>1</v>
      </c>
      <c r="AE16" s="22">
        <f t="shared" si="5"/>
        <v>24</v>
      </c>
      <c r="AF16" s="22"/>
      <c r="AH16" s="25"/>
    </row>
    <row r="17" spans="1:34" x14ac:dyDescent="0.25">
      <c r="C17" s="3" t="s">
        <v>40</v>
      </c>
      <c r="D17" s="20">
        <f t="shared" ref="D17:AA17" si="26">D102</f>
        <v>1</v>
      </c>
      <c r="E17" s="20">
        <f t="shared" si="26"/>
        <v>1</v>
      </c>
      <c r="F17" s="20">
        <f t="shared" si="26"/>
        <v>1</v>
      </c>
      <c r="G17" s="20">
        <f t="shared" si="26"/>
        <v>1</v>
      </c>
      <c r="H17" s="20">
        <f t="shared" si="26"/>
        <v>1</v>
      </c>
      <c r="I17" s="20">
        <f t="shared" si="26"/>
        <v>1</v>
      </c>
      <c r="J17" s="20">
        <f t="shared" si="26"/>
        <v>1</v>
      </c>
      <c r="K17" s="20">
        <f t="shared" si="26"/>
        <v>1</v>
      </c>
      <c r="L17" s="20">
        <f t="shared" si="26"/>
        <v>1</v>
      </c>
      <c r="M17" s="20">
        <f t="shared" si="26"/>
        <v>1</v>
      </c>
      <c r="N17" s="20">
        <f t="shared" si="26"/>
        <v>1</v>
      </c>
      <c r="O17" s="20">
        <f t="shared" si="26"/>
        <v>1</v>
      </c>
      <c r="P17" s="20">
        <f t="shared" si="26"/>
        <v>1</v>
      </c>
      <c r="Q17" s="20">
        <f t="shared" si="26"/>
        <v>1</v>
      </c>
      <c r="R17" s="20">
        <f t="shared" si="26"/>
        <v>1</v>
      </c>
      <c r="S17" s="20">
        <f t="shared" si="26"/>
        <v>1</v>
      </c>
      <c r="T17" s="20">
        <f t="shared" si="26"/>
        <v>1</v>
      </c>
      <c r="U17" s="20">
        <f t="shared" si="26"/>
        <v>1</v>
      </c>
      <c r="V17" s="20">
        <f t="shared" si="26"/>
        <v>1</v>
      </c>
      <c r="W17" s="20">
        <f t="shared" si="26"/>
        <v>1</v>
      </c>
      <c r="X17" s="20">
        <f t="shared" si="26"/>
        <v>1</v>
      </c>
      <c r="Y17" s="20">
        <f t="shared" si="26"/>
        <v>1</v>
      </c>
      <c r="Z17" s="20">
        <f t="shared" si="26"/>
        <v>1</v>
      </c>
      <c r="AA17" s="20">
        <f t="shared" si="26"/>
        <v>1</v>
      </c>
      <c r="AC17" s="21">
        <f t="shared" si="3"/>
        <v>1</v>
      </c>
      <c r="AD17" s="22">
        <f t="shared" si="4"/>
        <v>1</v>
      </c>
      <c r="AE17" s="22">
        <f t="shared" si="5"/>
        <v>24</v>
      </c>
      <c r="AF17" s="22"/>
      <c r="AH17" s="25"/>
    </row>
    <row r="18" spans="1:34" x14ac:dyDescent="0.25">
      <c r="A18" s="12" t="s">
        <v>47</v>
      </c>
      <c r="B18" s="12" t="s">
        <v>48</v>
      </c>
      <c r="C18" s="13" t="s">
        <v>37</v>
      </c>
      <c r="D18" s="28">
        <v>1</v>
      </c>
      <c r="E18" s="28">
        <v>1</v>
      </c>
      <c r="F18" s="28">
        <v>1</v>
      </c>
      <c r="G18" s="28">
        <v>1</v>
      </c>
      <c r="H18" s="28">
        <v>1</v>
      </c>
      <c r="I18" s="28">
        <v>1</v>
      </c>
      <c r="J18" s="28">
        <v>1</v>
      </c>
      <c r="K18" s="28">
        <v>1</v>
      </c>
      <c r="L18" s="28">
        <v>1</v>
      </c>
      <c r="M18" s="28">
        <v>1</v>
      </c>
      <c r="N18" s="28">
        <v>1</v>
      </c>
      <c r="O18" s="28">
        <v>1</v>
      </c>
      <c r="P18" s="28">
        <v>1</v>
      </c>
      <c r="Q18" s="28">
        <v>1</v>
      </c>
      <c r="R18" s="28">
        <v>1</v>
      </c>
      <c r="S18" s="28">
        <v>1</v>
      </c>
      <c r="T18" s="28">
        <v>1</v>
      </c>
      <c r="U18" s="28">
        <v>1</v>
      </c>
      <c r="V18" s="28">
        <v>1</v>
      </c>
      <c r="W18" s="28">
        <v>1</v>
      </c>
      <c r="X18" s="28">
        <v>1</v>
      </c>
      <c r="Y18" s="28">
        <v>1</v>
      </c>
      <c r="Z18" s="28">
        <v>1</v>
      </c>
      <c r="AA18" s="28">
        <v>1</v>
      </c>
      <c r="AC18" s="29">
        <f t="shared" si="3"/>
        <v>1</v>
      </c>
      <c r="AD18" s="30">
        <f t="shared" si="4"/>
        <v>1</v>
      </c>
      <c r="AE18" s="16">
        <f t="shared" si="5"/>
        <v>24</v>
      </c>
      <c r="AF18" s="17">
        <f>SUMPRODUCT(AE18:AE20,[1]Notes!$C$49:$C$51)</f>
        <v>8760</v>
      </c>
      <c r="AH18" s="18" t="s">
        <v>49</v>
      </c>
    </row>
    <row r="19" spans="1:34" x14ac:dyDescent="0.25">
      <c r="A19" s="12"/>
      <c r="B19" s="12"/>
      <c r="C19" s="13" t="s">
        <v>95</v>
      </c>
      <c r="D19" s="28">
        <v>1</v>
      </c>
      <c r="E19" s="28">
        <v>1</v>
      </c>
      <c r="F19" s="28">
        <v>1</v>
      </c>
      <c r="G19" s="28">
        <v>1</v>
      </c>
      <c r="H19" s="28">
        <v>1</v>
      </c>
      <c r="I19" s="28">
        <v>1</v>
      </c>
      <c r="J19" s="28">
        <v>1</v>
      </c>
      <c r="K19" s="28">
        <v>1</v>
      </c>
      <c r="L19" s="28">
        <v>1</v>
      </c>
      <c r="M19" s="28">
        <v>1</v>
      </c>
      <c r="N19" s="28">
        <v>1</v>
      </c>
      <c r="O19" s="28">
        <v>1</v>
      </c>
      <c r="P19" s="28">
        <v>1</v>
      </c>
      <c r="Q19" s="28">
        <v>1</v>
      </c>
      <c r="R19" s="28">
        <v>1</v>
      </c>
      <c r="S19" s="28">
        <v>1</v>
      </c>
      <c r="T19" s="28">
        <v>1</v>
      </c>
      <c r="U19" s="28">
        <v>1</v>
      </c>
      <c r="V19" s="28">
        <v>1</v>
      </c>
      <c r="W19" s="28">
        <v>1</v>
      </c>
      <c r="X19" s="28">
        <v>1</v>
      </c>
      <c r="Y19" s="28">
        <v>1</v>
      </c>
      <c r="Z19" s="28">
        <v>1</v>
      </c>
      <c r="AA19" s="28">
        <v>1</v>
      </c>
      <c r="AC19" s="29">
        <f t="shared" si="3"/>
        <v>1</v>
      </c>
      <c r="AD19" s="30">
        <f t="shared" si="4"/>
        <v>1</v>
      </c>
      <c r="AE19" s="16">
        <f t="shared" si="5"/>
        <v>24</v>
      </c>
      <c r="AF19" s="16"/>
      <c r="AH19" s="19" t="s">
        <v>50</v>
      </c>
    </row>
    <row r="20" spans="1:34" x14ac:dyDescent="0.25">
      <c r="A20" s="12"/>
      <c r="B20" s="12"/>
      <c r="C20" s="13" t="s">
        <v>40</v>
      </c>
      <c r="D20" s="28">
        <v>1</v>
      </c>
      <c r="E20" s="28">
        <v>1</v>
      </c>
      <c r="F20" s="28">
        <v>1</v>
      </c>
      <c r="G20" s="28">
        <v>1</v>
      </c>
      <c r="H20" s="28">
        <v>1</v>
      </c>
      <c r="I20" s="28">
        <v>1</v>
      </c>
      <c r="J20" s="28">
        <v>1</v>
      </c>
      <c r="K20" s="28">
        <v>1</v>
      </c>
      <c r="L20" s="28">
        <v>1</v>
      </c>
      <c r="M20" s="28">
        <v>1</v>
      </c>
      <c r="N20" s="28">
        <v>1</v>
      </c>
      <c r="O20" s="28">
        <v>1</v>
      </c>
      <c r="P20" s="28">
        <v>1</v>
      </c>
      <c r="Q20" s="28">
        <v>1</v>
      </c>
      <c r="R20" s="28">
        <v>1</v>
      </c>
      <c r="S20" s="28">
        <v>1</v>
      </c>
      <c r="T20" s="28">
        <v>1</v>
      </c>
      <c r="U20" s="28">
        <v>1</v>
      </c>
      <c r="V20" s="28">
        <v>1</v>
      </c>
      <c r="W20" s="28">
        <v>1</v>
      </c>
      <c r="X20" s="28">
        <v>1</v>
      </c>
      <c r="Y20" s="28">
        <v>1</v>
      </c>
      <c r="Z20" s="28">
        <v>1</v>
      </c>
      <c r="AA20" s="28">
        <v>1</v>
      </c>
      <c r="AC20" s="29">
        <f t="shared" si="3"/>
        <v>1</v>
      </c>
      <c r="AD20" s="30">
        <f t="shared" si="4"/>
        <v>1</v>
      </c>
      <c r="AE20" s="16">
        <f t="shared" si="5"/>
        <v>24</v>
      </c>
      <c r="AF20" s="16"/>
      <c r="AH20" s="19"/>
    </row>
    <row r="21" spans="1:34" x14ac:dyDescent="0.25">
      <c r="A21" s="2" t="s">
        <v>68</v>
      </c>
      <c r="B21" s="2" t="s">
        <v>51</v>
      </c>
      <c r="C21" s="3" t="s">
        <v>37</v>
      </c>
      <c r="D21" s="31">
        <f t="shared" ref="D21:AA26" si="27">D103</f>
        <v>75</v>
      </c>
      <c r="E21" s="31">
        <f t="shared" si="27"/>
        <v>75</v>
      </c>
      <c r="F21" s="31">
        <f t="shared" si="27"/>
        <v>75</v>
      </c>
      <c r="G21" s="31">
        <f t="shared" si="27"/>
        <v>75</v>
      </c>
      <c r="H21" s="31">
        <f t="shared" si="27"/>
        <v>75</v>
      </c>
      <c r="I21" s="31">
        <f t="shared" si="27"/>
        <v>75</v>
      </c>
      <c r="J21" s="31">
        <f t="shared" si="27"/>
        <v>75</v>
      </c>
      <c r="K21" s="31">
        <f t="shared" si="27"/>
        <v>75</v>
      </c>
      <c r="L21" s="31">
        <f t="shared" si="27"/>
        <v>75</v>
      </c>
      <c r="M21" s="31">
        <f t="shared" si="27"/>
        <v>75</v>
      </c>
      <c r="N21" s="31">
        <f t="shared" si="27"/>
        <v>75</v>
      </c>
      <c r="O21" s="31">
        <f t="shared" si="27"/>
        <v>75</v>
      </c>
      <c r="P21" s="31">
        <f t="shared" si="27"/>
        <v>75</v>
      </c>
      <c r="Q21" s="31">
        <f t="shared" si="27"/>
        <v>75</v>
      </c>
      <c r="R21" s="31">
        <f t="shared" si="27"/>
        <v>75</v>
      </c>
      <c r="S21" s="31">
        <f t="shared" si="27"/>
        <v>75</v>
      </c>
      <c r="T21" s="31">
        <f t="shared" si="27"/>
        <v>75</v>
      </c>
      <c r="U21" s="31">
        <f t="shared" si="27"/>
        <v>75</v>
      </c>
      <c r="V21" s="31">
        <f t="shared" si="27"/>
        <v>75</v>
      </c>
      <c r="W21" s="31">
        <f t="shared" si="27"/>
        <v>75</v>
      </c>
      <c r="X21" s="31">
        <f t="shared" si="27"/>
        <v>75</v>
      </c>
      <c r="Y21" s="31">
        <f t="shared" si="27"/>
        <v>75</v>
      </c>
      <c r="Z21" s="31">
        <f t="shared" si="27"/>
        <v>75</v>
      </c>
      <c r="AA21" s="31">
        <f t="shared" si="27"/>
        <v>75</v>
      </c>
      <c r="AC21" s="32">
        <f t="shared" si="3"/>
        <v>75</v>
      </c>
      <c r="AD21" s="31">
        <f t="shared" si="4"/>
        <v>75</v>
      </c>
      <c r="AE21" s="31">
        <f t="shared" ref="AE21:AE26" si="28">AVERAGE(D21:AA21)</f>
        <v>75</v>
      </c>
      <c r="AF21" s="22"/>
      <c r="AH21" s="25" t="s">
        <v>38</v>
      </c>
    </row>
    <row r="22" spans="1:34" x14ac:dyDescent="0.25">
      <c r="C22" s="3" t="s">
        <v>95</v>
      </c>
      <c r="D22" s="31">
        <f t="shared" si="27"/>
        <v>75</v>
      </c>
      <c r="E22" s="31">
        <f t="shared" si="27"/>
        <v>75</v>
      </c>
      <c r="F22" s="31">
        <f t="shared" si="27"/>
        <v>75</v>
      </c>
      <c r="G22" s="31">
        <f t="shared" si="27"/>
        <v>75</v>
      </c>
      <c r="H22" s="31">
        <f t="shared" si="27"/>
        <v>75</v>
      </c>
      <c r="I22" s="31">
        <f t="shared" si="27"/>
        <v>75</v>
      </c>
      <c r="J22" s="31">
        <f t="shared" si="27"/>
        <v>75</v>
      </c>
      <c r="K22" s="31">
        <f t="shared" si="27"/>
        <v>75</v>
      </c>
      <c r="L22" s="31">
        <f t="shared" si="27"/>
        <v>75</v>
      </c>
      <c r="M22" s="31">
        <f t="shared" si="27"/>
        <v>75</v>
      </c>
      <c r="N22" s="31">
        <f t="shared" si="27"/>
        <v>75</v>
      </c>
      <c r="O22" s="31">
        <f t="shared" si="27"/>
        <v>75</v>
      </c>
      <c r="P22" s="31">
        <f t="shared" si="27"/>
        <v>75</v>
      </c>
      <c r="Q22" s="31">
        <f t="shared" si="27"/>
        <v>75</v>
      </c>
      <c r="R22" s="31">
        <f t="shared" si="27"/>
        <v>75</v>
      </c>
      <c r="S22" s="31">
        <f t="shared" si="27"/>
        <v>75</v>
      </c>
      <c r="T22" s="31">
        <f t="shared" si="27"/>
        <v>75</v>
      </c>
      <c r="U22" s="31">
        <f t="shared" si="27"/>
        <v>75</v>
      </c>
      <c r="V22" s="31">
        <f t="shared" si="27"/>
        <v>75</v>
      </c>
      <c r="W22" s="31">
        <f t="shared" si="27"/>
        <v>75</v>
      </c>
      <c r="X22" s="31">
        <f t="shared" si="27"/>
        <v>75</v>
      </c>
      <c r="Y22" s="31">
        <f t="shared" si="27"/>
        <v>75</v>
      </c>
      <c r="Z22" s="31">
        <f t="shared" si="27"/>
        <v>75</v>
      </c>
      <c r="AA22" s="31">
        <f t="shared" si="27"/>
        <v>75</v>
      </c>
      <c r="AC22" s="32">
        <f t="shared" si="3"/>
        <v>75</v>
      </c>
      <c r="AD22" s="31">
        <f t="shared" si="4"/>
        <v>75</v>
      </c>
      <c r="AE22" s="31">
        <f t="shared" si="28"/>
        <v>75</v>
      </c>
      <c r="AF22" s="22"/>
      <c r="AH22" s="25"/>
    </row>
    <row r="23" spans="1:34" x14ac:dyDescent="0.25">
      <c r="C23" s="3" t="s">
        <v>40</v>
      </c>
      <c r="D23" s="31">
        <f t="shared" si="27"/>
        <v>75</v>
      </c>
      <c r="E23" s="31">
        <f t="shared" si="27"/>
        <v>75</v>
      </c>
      <c r="F23" s="31">
        <f t="shared" si="27"/>
        <v>75</v>
      </c>
      <c r="G23" s="31">
        <f t="shared" si="27"/>
        <v>75</v>
      </c>
      <c r="H23" s="31">
        <f t="shared" si="27"/>
        <v>75</v>
      </c>
      <c r="I23" s="31">
        <f t="shared" si="27"/>
        <v>75</v>
      </c>
      <c r="J23" s="31">
        <f t="shared" si="27"/>
        <v>75</v>
      </c>
      <c r="K23" s="31">
        <f t="shared" si="27"/>
        <v>75</v>
      </c>
      <c r="L23" s="31">
        <f t="shared" si="27"/>
        <v>75</v>
      </c>
      <c r="M23" s="31">
        <f t="shared" si="27"/>
        <v>75</v>
      </c>
      <c r="N23" s="31">
        <f t="shared" si="27"/>
        <v>75</v>
      </c>
      <c r="O23" s="31">
        <f t="shared" si="27"/>
        <v>75</v>
      </c>
      <c r="P23" s="31">
        <f t="shared" si="27"/>
        <v>75</v>
      </c>
      <c r="Q23" s="31">
        <f t="shared" si="27"/>
        <v>75</v>
      </c>
      <c r="R23" s="31">
        <f t="shared" si="27"/>
        <v>75</v>
      </c>
      <c r="S23" s="31">
        <f t="shared" si="27"/>
        <v>75</v>
      </c>
      <c r="T23" s="31">
        <f t="shared" si="27"/>
        <v>75</v>
      </c>
      <c r="U23" s="31">
        <f t="shared" si="27"/>
        <v>75</v>
      </c>
      <c r="V23" s="31">
        <f t="shared" si="27"/>
        <v>75</v>
      </c>
      <c r="W23" s="31">
        <f t="shared" si="27"/>
        <v>75</v>
      </c>
      <c r="X23" s="31">
        <f t="shared" si="27"/>
        <v>75</v>
      </c>
      <c r="Y23" s="31">
        <f t="shared" si="27"/>
        <v>75</v>
      </c>
      <c r="Z23" s="31">
        <f t="shared" si="27"/>
        <v>75</v>
      </c>
      <c r="AA23" s="31">
        <f t="shared" si="27"/>
        <v>75</v>
      </c>
      <c r="AC23" s="32">
        <f t="shared" si="3"/>
        <v>75</v>
      </c>
      <c r="AD23" s="31">
        <f t="shared" si="4"/>
        <v>75</v>
      </c>
      <c r="AE23" s="31">
        <f t="shared" si="28"/>
        <v>75</v>
      </c>
      <c r="AF23" s="22"/>
      <c r="AH23" s="25"/>
    </row>
    <row r="24" spans="1:34" x14ac:dyDescent="0.25">
      <c r="A24" s="12" t="s">
        <v>69</v>
      </c>
      <c r="B24" s="12" t="s">
        <v>51</v>
      </c>
      <c r="C24" s="13" t="s">
        <v>37</v>
      </c>
      <c r="D24" s="17">
        <f t="shared" si="27"/>
        <v>70</v>
      </c>
      <c r="E24" s="17">
        <f t="shared" si="27"/>
        <v>70</v>
      </c>
      <c r="F24" s="17">
        <f t="shared" si="27"/>
        <v>70</v>
      </c>
      <c r="G24" s="17">
        <f t="shared" si="27"/>
        <v>70</v>
      </c>
      <c r="H24" s="17">
        <f t="shared" si="27"/>
        <v>70</v>
      </c>
      <c r="I24" s="17">
        <f t="shared" si="27"/>
        <v>70</v>
      </c>
      <c r="J24" s="17">
        <f t="shared" si="27"/>
        <v>70</v>
      </c>
      <c r="K24" s="17">
        <f t="shared" si="27"/>
        <v>70</v>
      </c>
      <c r="L24" s="17">
        <f t="shared" si="27"/>
        <v>70</v>
      </c>
      <c r="M24" s="17">
        <f t="shared" si="27"/>
        <v>70</v>
      </c>
      <c r="N24" s="17">
        <f t="shared" si="27"/>
        <v>70</v>
      </c>
      <c r="O24" s="17">
        <f t="shared" si="27"/>
        <v>70</v>
      </c>
      <c r="P24" s="17">
        <f t="shared" si="27"/>
        <v>70</v>
      </c>
      <c r="Q24" s="17">
        <f t="shared" si="27"/>
        <v>70</v>
      </c>
      <c r="R24" s="17">
        <f t="shared" si="27"/>
        <v>70</v>
      </c>
      <c r="S24" s="17">
        <f t="shared" si="27"/>
        <v>70</v>
      </c>
      <c r="T24" s="17">
        <f t="shared" si="27"/>
        <v>70</v>
      </c>
      <c r="U24" s="17">
        <f t="shared" si="27"/>
        <v>70</v>
      </c>
      <c r="V24" s="17">
        <f t="shared" si="27"/>
        <v>70</v>
      </c>
      <c r="W24" s="17">
        <f t="shared" si="27"/>
        <v>70</v>
      </c>
      <c r="X24" s="17">
        <f t="shared" si="27"/>
        <v>70</v>
      </c>
      <c r="Y24" s="17">
        <f t="shared" si="27"/>
        <v>70</v>
      </c>
      <c r="Z24" s="17">
        <f t="shared" si="27"/>
        <v>70</v>
      </c>
      <c r="AA24" s="17">
        <f t="shared" si="27"/>
        <v>70</v>
      </c>
      <c r="AC24" s="29">
        <f t="shared" si="3"/>
        <v>70</v>
      </c>
      <c r="AD24" s="30">
        <f t="shared" si="4"/>
        <v>70</v>
      </c>
      <c r="AE24" s="30">
        <f t="shared" si="28"/>
        <v>70</v>
      </c>
      <c r="AF24" s="16"/>
      <c r="AH24" s="19" t="s">
        <v>38</v>
      </c>
    </row>
    <row r="25" spans="1:34" x14ac:dyDescent="0.25">
      <c r="A25" s="12"/>
      <c r="B25" s="12"/>
      <c r="C25" s="13" t="s">
        <v>95</v>
      </c>
      <c r="D25" s="17">
        <f t="shared" si="27"/>
        <v>70</v>
      </c>
      <c r="E25" s="17">
        <f t="shared" si="27"/>
        <v>70</v>
      </c>
      <c r="F25" s="17">
        <f t="shared" si="27"/>
        <v>70</v>
      </c>
      <c r="G25" s="17">
        <f t="shared" si="27"/>
        <v>70</v>
      </c>
      <c r="H25" s="17">
        <f t="shared" si="27"/>
        <v>70</v>
      </c>
      <c r="I25" s="17">
        <f t="shared" si="27"/>
        <v>70</v>
      </c>
      <c r="J25" s="17">
        <f t="shared" si="27"/>
        <v>70</v>
      </c>
      <c r="K25" s="17">
        <f t="shared" si="27"/>
        <v>70</v>
      </c>
      <c r="L25" s="17">
        <f t="shared" si="27"/>
        <v>70</v>
      </c>
      <c r="M25" s="17">
        <f t="shared" si="27"/>
        <v>70</v>
      </c>
      <c r="N25" s="17">
        <f t="shared" si="27"/>
        <v>70</v>
      </c>
      <c r="O25" s="17">
        <f t="shared" si="27"/>
        <v>70</v>
      </c>
      <c r="P25" s="17">
        <f t="shared" si="27"/>
        <v>70</v>
      </c>
      <c r="Q25" s="17">
        <f t="shared" si="27"/>
        <v>70</v>
      </c>
      <c r="R25" s="17">
        <f t="shared" si="27"/>
        <v>70</v>
      </c>
      <c r="S25" s="17">
        <f t="shared" si="27"/>
        <v>70</v>
      </c>
      <c r="T25" s="17">
        <f t="shared" si="27"/>
        <v>70</v>
      </c>
      <c r="U25" s="17">
        <f t="shared" si="27"/>
        <v>70</v>
      </c>
      <c r="V25" s="17">
        <f t="shared" si="27"/>
        <v>70</v>
      </c>
      <c r="W25" s="17">
        <f t="shared" si="27"/>
        <v>70</v>
      </c>
      <c r="X25" s="17">
        <f t="shared" si="27"/>
        <v>70</v>
      </c>
      <c r="Y25" s="17">
        <f t="shared" si="27"/>
        <v>70</v>
      </c>
      <c r="Z25" s="17">
        <f t="shared" si="27"/>
        <v>70</v>
      </c>
      <c r="AA25" s="17">
        <f t="shared" si="27"/>
        <v>70</v>
      </c>
      <c r="AC25" s="29">
        <f t="shared" si="3"/>
        <v>70</v>
      </c>
      <c r="AD25" s="30">
        <f t="shared" si="4"/>
        <v>70</v>
      </c>
      <c r="AE25" s="30">
        <f t="shared" si="28"/>
        <v>70</v>
      </c>
      <c r="AF25" s="16"/>
      <c r="AH25" s="19"/>
    </row>
    <row r="26" spans="1:34" x14ac:dyDescent="0.25">
      <c r="A26" s="12"/>
      <c r="B26" s="12"/>
      <c r="C26" s="13" t="s">
        <v>40</v>
      </c>
      <c r="D26" s="30">
        <f t="shared" si="27"/>
        <v>70</v>
      </c>
      <c r="E26" s="30">
        <f t="shared" si="27"/>
        <v>70</v>
      </c>
      <c r="F26" s="30">
        <f t="shared" si="27"/>
        <v>70</v>
      </c>
      <c r="G26" s="30">
        <f t="shared" si="27"/>
        <v>70</v>
      </c>
      <c r="H26" s="30">
        <f t="shared" si="27"/>
        <v>70</v>
      </c>
      <c r="I26" s="30">
        <f t="shared" si="27"/>
        <v>70</v>
      </c>
      <c r="J26" s="30">
        <f t="shared" si="27"/>
        <v>70</v>
      </c>
      <c r="K26" s="30">
        <f t="shared" si="27"/>
        <v>70</v>
      </c>
      <c r="L26" s="30">
        <f t="shared" si="27"/>
        <v>70</v>
      </c>
      <c r="M26" s="30">
        <f t="shared" si="27"/>
        <v>70</v>
      </c>
      <c r="N26" s="30">
        <f t="shared" si="27"/>
        <v>70</v>
      </c>
      <c r="O26" s="30">
        <f t="shared" si="27"/>
        <v>70</v>
      </c>
      <c r="P26" s="30">
        <f t="shared" si="27"/>
        <v>70</v>
      </c>
      <c r="Q26" s="30">
        <f t="shared" si="27"/>
        <v>70</v>
      </c>
      <c r="R26" s="30">
        <f t="shared" si="27"/>
        <v>70</v>
      </c>
      <c r="S26" s="30">
        <f t="shared" si="27"/>
        <v>70</v>
      </c>
      <c r="T26" s="30">
        <f t="shared" si="27"/>
        <v>70</v>
      </c>
      <c r="U26" s="30">
        <f t="shared" si="27"/>
        <v>70</v>
      </c>
      <c r="V26" s="30">
        <f t="shared" si="27"/>
        <v>70</v>
      </c>
      <c r="W26" s="30">
        <f t="shared" si="27"/>
        <v>70</v>
      </c>
      <c r="X26" s="30">
        <f t="shared" si="27"/>
        <v>70</v>
      </c>
      <c r="Y26" s="30">
        <f t="shared" si="27"/>
        <v>70</v>
      </c>
      <c r="Z26" s="30">
        <f t="shared" si="27"/>
        <v>70</v>
      </c>
      <c r="AA26" s="30">
        <f t="shared" si="27"/>
        <v>70</v>
      </c>
      <c r="AC26" s="29">
        <f t="shared" si="3"/>
        <v>70</v>
      </c>
      <c r="AD26" s="30">
        <f t="shared" si="4"/>
        <v>70</v>
      </c>
      <c r="AE26" s="30">
        <f t="shared" si="28"/>
        <v>70</v>
      </c>
      <c r="AF26" s="16"/>
      <c r="AH26" s="19"/>
    </row>
    <row r="27" spans="1:34" x14ac:dyDescent="0.25">
      <c r="A27" s="2" t="s">
        <v>52</v>
      </c>
      <c r="B27" s="2" t="s">
        <v>36</v>
      </c>
      <c r="C27" s="3" t="s">
        <v>37</v>
      </c>
      <c r="D27" s="20">
        <f t="shared" ref="D27:AA32" si="29">D71</f>
        <v>0</v>
      </c>
      <c r="E27" s="20">
        <f t="shared" si="29"/>
        <v>0</v>
      </c>
      <c r="F27" s="20">
        <f t="shared" si="29"/>
        <v>0</v>
      </c>
      <c r="G27" s="20">
        <f t="shared" si="29"/>
        <v>0.05</v>
      </c>
      <c r="H27" s="20">
        <f t="shared" si="29"/>
        <v>0.05</v>
      </c>
      <c r="I27" s="20">
        <f t="shared" si="29"/>
        <v>0.05</v>
      </c>
      <c r="J27" s="20">
        <f t="shared" si="29"/>
        <v>0.8</v>
      </c>
      <c r="K27" s="20">
        <f t="shared" si="29"/>
        <v>0.7</v>
      </c>
      <c r="L27" s="20">
        <f t="shared" si="29"/>
        <v>0.5</v>
      </c>
      <c r="M27" s="20">
        <f t="shared" si="29"/>
        <v>0.4</v>
      </c>
      <c r="N27" s="20">
        <f t="shared" si="29"/>
        <v>0.25</v>
      </c>
      <c r="O27" s="20">
        <f t="shared" si="29"/>
        <v>0.25</v>
      </c>
      <c r="P27" s="20">
        <f t="shared" si="29"/>
        <v>0.25</v>
      </c>
      <c r="Q27" s="20">
        <f t="shared" si="29"/>
        <v>0.25</v>
      </c>
      <c r="R27" s="20">
        <f t="shared" si="29"/>
        <v>0.5</v>
      </c>
      <c r="S27" s="20">
        <f t="shared" si="29"/>
        <v>0.6</v>
      </c>
      <c r="T27" s="20">
        <f t="shared" si="29"/>
        <v>0.7</v>
      </c>
      <c r="U27" s="20">
        <f t="shared" si="29"/>
        <v>0.7</v>
      </c>
      <c r="V27" s="20">
        <f t="shared" si="29"/>
        <v>0.4</v>
      </c>
      <c r="W27" s="20">
        <f t="shared" si="29"/>
        <v>0.25</v>
      </c>
      <c r="X27" s="20">
        <f t="shared" si="29"/>
        <v>0.2</v>
      </c>
      <c r="Y27" s="20">
        <f t="shared" si="29"/>
        <v>0.2</v>
      </c>
      <c r="Z27" s="20">
        <f t="shared" si="29"/>
        <v>0.05</v>
      </c>
      <c r="AA27" s="20">
        <f t="shared" si="29"/>
        <v>0.05</v>
      </c>
      <c r="AC27" s="21">
        <f t="shared" si="3"/>
        <v>0.8</v>
      </c>
      <c r="AD27" s="22">
        <f t="shared" si="4"/>
        <v>0</v>
      </c>
      <c r="AE27" s="22">
        <f>SUM(D27:AA27)</f>
        <v>7.2</v>
      </c>
      <c r="AF27" s="23">
        <f>SUMPRODUCT(AE27:AE29,[1]Notes!$C$49:$C$51)</f>
        <v>2628</v>
      </c>
      <c r="AH27" s="25" t="s">
        <v>53</v>
      </c>
    </row>
    <row r="28" spans="1:34" x14ac:dyDescent="0.25">
      <c r="C28" s="3" t="s">
        <v>95</v>
      </c>
      <c r="D28" s="20">
        <f t="shared" si="29"/>
        <v>0</v>
      </c>
      <c r="E28" s="20">
        <f t="shared" si="29"/>
        <v>0</v>
      </c>
      <c r="F28" s="20">
        <f t="shared" si="29"/>
        <v>0</v>
      </c>
      <c r="G28" s="20">
        <f t="shared" si="29"/>
        <v>0.05</v>
      </c>
      <c r="H28" s="20">
        <f t="shared" si="29"/>
        <v>0.05</v>
      </c>
      <c r="I28" s="20">
        <f t="shared" si="29"/>
        <v>0.05</v>
      </c>
      <c r="J28" s="20">
        <f t="shared" si="29"/>
        <v>0.8</v>
      </c>
      <c r="K28" s="20">
        <f t="shared" si="29"/>
        <v>0.7</v>
      </c>
      <c r="L28" s="20">
        <f t="shared" si="29"/>
        <v>0.5</v>
      </c>
      <c r="M28" s="20">
        <f t="shared" si="29"/>
        <v>0.4</v>
      </c>
      <c r="N28" s="20">
        <f t="shared" si="29"/>
        <v>0.25</v>
      </c>
      <c r="O28" s="20">
        <f t="shared" si="29"/>
        <v>0.25</v>
      </c>
      <c r="P28" s="20">
        <f t="shared" si="29"/>
        <v>0.25</v>
      </c>
      <c r="Q28" s="20">
        <f t="shared" si="29"/>
        <v>0.25</v>
      </c>
      <c r="R28" s="20">
        <f t="shared" si="29"/>
        <v>0.5</v>
      </c>
      <c r="S28" s="20">
        <f t="shared" si="29"/>
        <v>0.6</v>
      </c>
      <c r="T28" s="20">
        <f t="shared" si="29"/>
        <v>0.7</v>
      </c>
      <c r="U28" s="20">
        <f t="shared" si="29"/>
        <v>0.7</v>
      </c>
      <c r="V28" s="20">
        <f t="shared" si="29"/>
        <v>0.4</v>
      </c>
      <c r="W28" s="20">
        <f t="shared" si="29"/>
        <v>0.25</v>
      </c>
      <c r="X28" s="20">
        <f t="shared" si="29"/>
        <v>0.2</v>
      </c>
      <c r="Y28" s="20">
        <f t="shared" si="29"/>
        <v>0.2</v>
      </c>
      <c r="Z28" s="20">
        <f t="shared" si="29"/>
        <v>0.05</v>
      </c>
      <c r="AA28" s="20">
        <f t="shared" si="29"/>
        <v>0.05</v>
      </c>
      <c r="AC28" s="21">
        <f t="shared" si="3"/>
        <v>0.8</v>
      </c>
      <c r="AD28" s="22">
        <f t="shared" si="4"/>
        <v>0</v>
      </c>
      <c r="AE28" s="22">
        <f>SUM(D28:AA28)</f>
        <v>7.2</v>
      </c>
      <c r="AF28" s="22"/>
      <c r="AH28" s="25"/>
    </row>
    <row r="29" spans="1:34" x14ac:dyDescent="0.25">
      <c r="C29" s="3" t="s">
        <v>40</v>
      </c>
      <c r="D29" s="20">
        <f t="shared" si="29"/>
        <v>0</v>
      </c>
      <c r="E29" s="20">
        <f t="shared" si="29"/>
        <v>0</v>
      </c>
      <c r="F29" s="20">
        <f t="shared" si="29"/>
        <v>0</v>
      </c>
      <c r="G29" s="20">
        <f t="shared" si="29"/>
        <v>0.05</v>
      </c>
      <c r="H29" s="20">
        <f t="shared" si="29"/>
        <v>0.05</v>
      </c>
      <c r="I29" s="20">
        <f t="shared" si="29"/>
        <v>0.05</v>
      </c>
      <c r="J29" s="20">
        <f t="shared" si="29"/>
        <v>0.8</v>
      </c>
      <c r="K29" s="20">
        <f t="shared" si="29"/>
        <v>0.7</v>
      </c>
      <c r="L29" s="20">
        <f t="shared" si="29"/>
        <v>0.5</v>
      </c>
      <c r="M29" s="20">
        <f t="shared" si="29"/>
        <v>0.4</v>
      </c>
      <c r="N29" s="20">
        <f t="shared" si="29"/>
        <v>0.25</v>
      </c>
      <c r="O29" s="20">
        <f t="shared" si="29"/>
        <v>0.25</v>
      </c>
      <c r="P29" s="20">
        <f t="shared" si="29"/>
        <v>0.25</v>
      </c>
      <c r="Q29" s="20">
        <f t="shared" si="29"/>
        <v>0.25</v>
      </c>
      <c r="R29" s="20">
        <f t="shared" si="29"/>
        <v>0.5</v>
      </c>
      <c r="S29" s="20">
        <f t="shared" si="29"/>
        <v>0.6</v>
      </c>
      <c r="T29" s="20">
        <f t="shared" si="29"/>
        <v>0.7</v>
      </c>
      <c r="U29" s="20">
        <f t="shared" si="29"/>
        <v>0.7</v>
      </c>
      <c r="V29" s="20">
        <f t="shared" si="29"/>
        <v>0.4</v>
      </c>
      <c r="W29" s="20">
        <f t="shared" si="29"/>
        <v>0.25</v>
      </c>
      <c r="X29" s="20">
        <f t="shared" si="29"/>
        <v>0.2</v>
      </c>
      <c r="Y29" s="20">
        <f t="shared" si="29"/>
        <v>0.2</v>
      </c>
      <c r="Z29" s="20">
        <f t="shared" si="29"/>
        <v>0.05</v>
      </c>
      <c r="AA29" s="20">
        <f t="shared" si="29"/>
        <v>0.05</v>
      </c>
      <c r="AC29" s="21">
        <f t="shared" si="3"/>
        <v>0.8</v>
      </c>
      <c r="AD29" s="22">
        <f t="shared" si="4"/>
        <v>0</v>
      </c>
      <c r="AE29" s="22">
        <f>SUM(D29:AA29)</f>
        <v>7.2</v>
      </c>
      <c r="AF29" s="22"/>
      <c r="AH29" s="25"/>
    </row>
    <row r="30" spans="1:34" x14ac:dyDescent="0.25">
      <c r="A30" s="12" t="s">
        <v>54</v>
      </c>
      <c r="B30" s="12" t="s">
        <v>51</v>
      </c>
      <c r="C30" s="13" t="s">
        <v>37</v>
      </c>
      <c r="D30" s="33">
        <f t="shared" si="29"/>
        <v>130</v>
      </c>
      <c r="E30" s="33">
        <f t="shared" si="29"/>
        <v>130</v>
      </c>
      <c r="F30" s="33">
        <f t="shared" si="29"/>
        <v>130</v>
      </c>
      <c r="G30" s="33">
        <f t="shared" si="29"/>
        <v>130</v>
      </c>
      <c r="H30" s="33">
        <f t="shared" si="29"/>
        <v>130</v>
      </c>
      <c r="I30" s="33">
        <f t="shared" si="29"/>
        <v>130</v>
      </c>
      <c r="J30" s="33">
        <f t="shared" si="29"/>
        <v>130</v>
      </c>
      <c r="K30" s="33">
        <f t="shared" si="29"/>
        <v>130</v>
      </c>
      <c r="L30" s="33">
        <f t="shared" si="29"/>
        <v>130</v>
      </c>
      <c r="M30" s="33">
        <f t="shared" si="29"/>
        <v>130</v>
      </c>
      <c r="N30" s="33">
        <f t="shared" si="29"/>
        <v>130</v>
      </c>
      <c r="O30" s="33">
        <f t="shared" si="29"/>
        <v>130</v>
      </c>
      <c r="P30" s="33">
        <f t="shared" si="29"/>
        <v>130</v>
      </c>
      <c r="Q30" s="33">
        <f t="shared" si="29"/>
        <v>130</v>
      </c>
      <c r="R30" s="33">
        <f t="shared" si="29"/>
        <v>130</v>
      </c>
      <c r="S30" s="33">
        <f t="shared" si="29"/>
        <v>130</v>
      </c>
      <c r="T30" s="33">
        <f t="shared" si="29"/>
        <v>130</v>
      </c>
      <c r="U30" s="33">
        <f t="shared" si="29"/>
        <v>130</v>
      </c>
      <c r="V30" s="33">
        <f t="shared" si="29"/>
        <v>130</v>
      </c>
      <c r="W30" s="33">
        <f t="shared" si="29"/>
        <v>130</v>
      </c>
      <c r="X30" s="33">
        <f t="shared" si="29"/>
        <v>130</v>
      </c>
      <c r="Y30" s="33">
        <f t="shared" si="29"/>
        <v>130</v>
      </c>
      <c r="Z30" s="33">
        <f t="shared" si="29"/>
        <v>130</v>
      </c>
      <c r="AA30" s="33">
        <f t="shared" si="29"/>
        <v>130</v>
      </c>
      <c r="AC30" s="29">
        <f t="shared" si="3"/>
        <v>130</v>
      </c>
      <c r="AD30" s="30">
        <f t="shared" si="4"/>
        <v>130</v>
      </c>
      <c r="AE30" s="30">
        <f>AVERAGE(D30:AA30)</f>
        <v>130</v>
      </c>
      <c r="AF30" s="16"/>
      <c r="AH30" s="19" t="s">
        <v>53</v>
      </c>
    </row>
    <row r="31" spans="1:34" x14ac:dyDescent="0.25">
      <c r="A31" s="12"/>
      <c r="B31" s="12"/>
      <c r="C31" s="13" t="s">
        <v>95</v>
      </c>
      <c r="D31" s="33">
        <f t="shared" si="29"/>
        <v>130</v>
      </c>
      <c r="E31" s="33">
        <f t="shared" si="29"/>
        <v>130</v>
      </c>
      <c r="F31" s="33">
        <f t="shared" si="29"/>
        <v>130</v>
      </c>
      <c r="G31" s="33">
        <f t="shared" si="29"/>
        <v>130</v>
      </c>
      <c r="H31" s="33">
        <f t="shared" si="29"/>
        <v>130</v>
      </c>
      <c r="I31" s="33">
        <f t="shared" si="29"/>
        <v>130</v>
      </c>
      <c r="J31" s="33">
        <f t="shared" si="29"/>
        <v>130</v>
      </c>
      <c r="K31" s="33">
        <f t="shared" si="29"/>
        <v>130</v>
      </c>
      <c r="L31" s="33">
        <f t="shared" si="29"/>
        <v>130</v>
      </c>
      <c r="M31" s="33">
        <f t="shared" si="29"/>
        <v>130</v>
      </c>
      <c r="N31" s="33">
        <f t="shared" si="29"/>
        <v>130</v>
      </c>
      <c r="O31" s="33">
        <f t="shared" si="29"/>
        <v>130</v>
      </c>
      <c r="P31" s="33">
        <f t="shared" si="29"/>
        <v>130</v>
      </c>
      <c r="Q31" s="33">
        <f t="shared" si="29"/>
        <v>130</v>
      </c>
      <c r="R31" s="33">
        <f t="shared" si="29"/>
        <v>130</v>
      </c>
      <c r="S31" s="33">
        <f t="shared" si="29"/>
        <v>130</v>
      </c>
      <c r="T31" s="33">
        <f t="shared" si="29"/>
        <v>130</v>
      </c>
      <c r="U31" s="33">
        <f t="shared" si="29"/>
        <v>130</v>
      </c>
      <c r="V31" s="33">
        <f t="shared" si="29"/>
        <v>130</v>
      </c>
      <c r="W31" s="33">
        <f t="shared" si="29"/>
        <v>130</v>
      </c>
      <c r="X31" s="33">
        <f t="shared" si="29"/>
        <v>130</v>
      </c>
      <c r="Y31" s="33">
        <f t="shared" si="29"/>
        <v>130</v>
      </c>
      <c r="Z31" s="33">
        <f t="shared" si="29"/>
        <v>130</v>
      </c>
      <c r="AA31" s="33">
        <f t="shared" si="29"/>
        <v>130</v>
      </c>
      <c r="AC31" s="29">
        <f t="shared" si="3"/>
        <v>130</v>
      </c>
      <c r="AD31" s="30">
        <f t="shared" si="4"/>
        <v>130</v>
      </c>
      <c r="AE31" s="30">
        <f>AVERAGE(D31:AA31)</f>
        <v>130</v>
      </c>
      <c r="AF31" s="16"/>
      <c r="AH31" s="19"/>
    </row>
    <row r="32" spans="1:34" x14ac:dyDescent="0.25">
      <c r="A32" s="12"/>
      <c r="B32" s="12"/>
      <c r="C32" s="13" t="s">
        <v>40</v>
      </c>
      <c r="D32" s="33">
        <f t="shared" si="29"/>
        <v>130</v>
      </c>
      <c r="E32" s="33">
        <f t="shared" si="29"/>
        <v>130</v>
      </c>
      <c r="F32" s="33">
        <f t="shared" si="29"/>
        <v>130</v>
      </c>
      <c r="G32" s="33">
        <f t="shared" si="29"/>
        <v>130</v>
      </c>
      <c r="H32" s="33">
        <f t="shared" si="29"/>
        <v>130</v>
      </c>
      <c r="I32" s="33">
        <f t="shared" si="29"/>
        <v>130</v>
      </c>
      <c r="J32" s="33">
        <f t="shared" si="29"/>
        <v>130</v>
      </c>
      <c r="K32" s="33">
        <f t="shared" si="29"/>
        <v>130</v>
      </c>
      <c r="L32" s="33">
        <f t="shared" si="29"/>
        <v>130</v>
      </c>
      <c r="M32" s="33">
        <f t="shared" si="29"/>
        <v>130</v>
      </c>
      <c r="N32" s="33">
        <f t="shared" si="29"/>
        <v>130</v>
      </c>
      <c r="O32" s="33">
        <f t="shared" si="29"/>
        <v>130</v>
      </c>
      <c r="P32" s="33">
        <f t="shared" si="29"/>
        <v>130</v>
      </c>
      <c r="Q32" s="33">
        <f t="shared" si="29"/>
        <v>130</v>
      </c>
      <c r="R32" s="33">
        <f t="shared" si="29"/>
        <v>130</v>
      </c>
      <c r="S32" s="33">
        <f t="shared" si="29"/>
        <v>130</v>
      </c>
      <c r="T32" s="33">
        <f t="shared" si="29"/>
        <v>130</v>
      </c>
      <c r="U32" s="33">
        <f t="shared" si="29"/>
        <v>130</v>
      </c>
      <c r="V32" s="33">
        <f t="shared" si="29"/>
        <v>130</v>
      </c>
      <c r="W32" s="33">
        <f t="shared" si="29"/>
        <v>130</v>
      </c>
      <c r="X32" s="33">
        <f t="shared" si="29"/>
        <v>130</v>
      </c>
      <c r="Y32" s="33">
        <f t="shared" si="29"/>
        <v>130</v>
      </c>
      <c r="Z32" s="33">
        <f t="shared" si="29"/>
        <v>130</v>
      </c>
      <c r="AA32" s="33">
        <f t="shared" si="29"/>
        <v>130</v>
      </c>
      <c r="AC32" s="29">
        <f t="shared" si="3"/>
        <v>130</v>
      </c>
      <c r="AD32" s="30">
        <f t="shared" si="4"/>
        <v>130</v>
      </c>
      <c r="AE32" s="30">
        <f>AVERAGE(D32:AA32)</f>
        <v>130</v>
      </c>
      <c r="AF32" s="16"/>
      <c r="AH32" s="19"/>
    </row>
    <row r="33" spans="1:36" x14ac:dyDescent="0.25">
      <c r="A33" s="2" t="s">
        <v>55</v>
      </c>
      <c r="B33" s="2" t="s">
        <v>36</v>
      </c>
      <c r="C33" s="3" t="s">
        <v>37</v>
      </c>
      <c r="D33" s="20">
        <v>1</v>
      </c>
      <c r="E33" s="20">
        <v>1</v>
      </c>
      <c r="F33" s="20">
        <v>1</v>
      </c>
      <c r="G33" s="20">
        <v>1</v>
      </c>
      <c r="H33" s="20">
        <v>1</v>
      </c>
      <c r="I33" s="20">
        <v>1</v>
      </c>
      <c r="J33" s="20">
        <v>1</v>
      </c>
      <c r="K33" s="20">
        <v>1</v>
      </c>
      <c r="L33" s="20">
        <v>1</v>
      </c>
      <c r="M33" s="20">
        <v>1</v>
      </c>
      <c r="N33" s="20">
        <v>1</v>
      </c>
      <c r="O33" s="20">
        <v>1</v>
      </c>
      <c r="P33" s="20">
        <v>1</v>
      </c>
      <c r="Q33" s="20">
        <v>1</v>
      </c>
      <c r="R33" s="20">
        <v>1</v>
      </c>
      <c r="S33" s="20">
        <v>1</v>
      </c>
      <c r="T33" s="20">
        <v>1</v>
      </c>
      <c r="U33" s="20">
        <v>1</v>
      </c>
      <c r="V33" s="20">
        <v>1</v>
      </c>
      <c r="W33" s="20">
        <v>1</v>
      </c>
      <c r="X33" s="20">
        <v>1</v>
      </c>
      <c r="Y33" s="20">
        <v>1</v>
      </c>
      <c r="Z33" s="20">
        <v>1</v>
      </c>
      <c r="AA33" s="20">
        <v>1</v>
      </c>
      <c r="AC33" s="21">
        <f t="shared" si="3"/>
        <v>1</v>
      </c>
      <c r="AD33" s="22">
        <f t="shared" si="4"/>
        <v>1</v>
      </c>
      <c r="AE33" s="22">
        <f t="shared" ref="AE33:AE44" si="30">SUM(D33:AA33)</f>
        <v>24</v>
      </c>
      <c r="AF33" s="23">
        <f>SUMPRODUCT(AE33:AE35,[1]Notes!$C$49:$C$51)</f>
        <v>8760</v>
      </c>
      <c r="AH33" s="24" t="s">
        <v>56</v>
      </c>
    </row>
    <row r="34" spans="1:36" x14ac:dyDescent="0.25">
      <c r="C34" s="3" t="s">
        <v>95</v>
      </c>
      <c r="D34" s="20">
        <v>1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1</v>
      </c>
      <c r="L34" s="20">
        <v>1</v>
      </c>
      <c r="M34" s="20">
        <v>1</v>
      </c>
      <c r="N34" s="20">
        <v>1</v>
      </c>
      <c r="O34" s="20">
        <v>1</v>
      </c>
      <c r="P34" s="20">
        <v>1</v>
      </c>
      <c r="Q34" s="20">
        <v>1</v>
      </c>
      <c r="R34" s="20">
        <v>1</v>
      </c>
      <c r="S34" s="20">
        <v>1</v>
      </c>
      <c r="T34" s="20">
        <v>1</v>
      </c>
      <c r="U34" s="20">
        <v>1</v>
      </c>
      <c r="V34" s="20">
        <v>1</v>
      </c>
      <c r="W34" s="20">
        <v>1</v>
      </c>
      <c r="X34" s="20">
        <v>1</v>
      </c>
      <c r="Y34" s="20">
        <v>1</v>
      </c>
      <c r="Z34" s="20">
        <v>1</v>
      </c>
      <c r="AA34" s="20">
        <v>1</v>
      </c>
      <c r="AC34" s="21">
        <f t="shared" si="3"/>
        <v>1</v>
      </c>
      <c r="AD34" s="22">
        <f t="shared" si="4"/>
        <v>1</v>
      </c>
      <c r="AE34" s="22">
        <f t="shared" si="30"/>
        <v>24</v>
      </c>
      <c r="AF34" s="22"/>
      <c r="AH34" s="25" t="s">
        <v>57</v>
      </c>
    </row>
    <row r="35" spans="1:36" x14ac:dyDescent="0.25">
      <c r="C35" s="3" t="s">
        <v>40</v>
      </c>
      <c r="D35" s="20">
        <v>1</v>
      </c>
      <c r="E35" s="20">
        <v>1</v>
      </c>
      <c r="F35" s="20">
        <v>1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1</v>
      </c>
      <c r="M35" s="20">
        <v>1</v>
      </c>
      <c r="N35" s="20">
        <v>1</v>
      </c>
      <c r="O35" s="20">
        <v>1</v>
      </c>
      <c r="P35" s="20">
        <v>1</v>
      </c>
      <c r="Q35" s="20">
        <v>1</v>
      </c>
      <c r="R35" s="20">
        <v>1</v>
      </c>
      <c r="S35" s="20">
        <v>1</v>
      </c>
      <c r="T35" s="20">
        <v>1</v>
      </c>
      <c r="U35" s="20">
        <v>1</v>
      </c>
      <c r="V35" s="20">
        <v>1</v>
      </c>
      <c r="W35" s="20">
        <v>1</v>
      </c>
      <c r="X35" s="20">
        <v>1</v>
      </c>
      <c r="Y35" s="20">
        <v>1</v>
      </c>
      <c r="Z35" s="20">
        <v>1</v>
      </c>
      <c r="AA35" s="20">
        <v>1</v>
      </c>
      <c r="AC35" s="21">
        <f t="shared" si="3"/>
        <v>1</v>
      </c>
      <c r="AD35" s="22">
        <f t="shared" si="4"/>
        <v>1</v>
      </c>
      <c r="AE35" s="22">
        <f t="shared" si="30"/>
        <v>24</v>
      </c>
      <c r="AF35" s="22"/>
      <c r="AH35" s="25"/>
    </row>
    <row r="36" spans="1:36" x14ac:dyDescent="0.25">
      <c r="A36" s="12" t="s">
        <v>58</v>
      </c>
      <c r="B36" s="12" t="s">
        <v>36</v>
      </c>
      <c r="C36" s="13" t="s">
        <v>37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C36" s="15">
        <f t="shared" si="3"/>
        <v>0</v>
      </c>
      <c r="AD36" s="16">
        <f t="shared" si="4"/>
        <v>0</v>
      </c>
      <c r="AE36" s="16">
        <f t="shared" si="30"/>
        <v>0</v>
      </c>
      <c r="AF36" s="17">
        <f>SUMPRODUCT(AE36:AE38,[1]Notes!$C$49:$C$51)</f>
        <v>0</v>
      </c>
      <c r="AH36" s="18" t="s">
        <v>56</v>
      </c>
    </row>
    <row r="37" spans="1:36" x14ac:dyDescent="0.25">
      <c r="A37" s="12"/>
      <c r="B37" s="12"/>
      <c r="C37" s="13" t="s">
        <v>95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C37" s="15">
        <f t="shared" si="3"/>
        <v>0</v>
      </c>
      <c r="AD37" s="16">
        <f t="shared" si="4"/>
        <v>0</v>
      </c>
      <c r="AE37" s="16">
        <f t="shared" si="30"/>
        <v>0</v>
      </c>
      <c r="AF37" s="16"/>
      <c r="AH37" s="19" t="s">
        <v>57</v>
      </c>
    </row>
    <row r="38" spans="1:36" x14ac:dyDescent="0.25">
      <c r="A38" s="12"/>
      <c r="B38" s="12"/>
      <c r="C38" s="13" t="s">
        <v>40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C38" s="15">
        <f t="shared" si="3"/>
        <v>0</v>
      </c>
      <c r="AD38" s="16">
        <f t="shared" si="4"/>
        <v>0</v>
      </c>
      <c r="AE38" s="16">
        <f t="shared" si="30"/>
        <v>0</v>
      </c>
      <c r="AF38" s="16"/>
      <c r="AH38" s="19"/>
    </row>
    <row r="39" spans="1:36" x14ac:dyDescent="0.25">
      <c r="A39" s="2" t="s">
        <v>59</v>
      </c>
      <c r="B39" s="2" t="s">
        <v>36</v>
      </c>
      <c r="C39" s="3" t="s">
        <v>37</v>
      </c>
      <c r="D39" s="20">
        <v>1</v>
      </c>
      <c r="E39" s="20">
        <v>1</v>
      </c>
      <c r="F39" s="20">
        <v>1</v>
      </c>
      <c r="G39" s="20">
        <v>1</v>
      </c>
      <c r="H39" s="20">
        <v>1</v>
      </c>
      <c r="I39" s="20">
        <v>1</v>
      </c>
      <c r="J39" s="20">
        <v>1</v>
      </c>
      <c r="K39" s="20">
        <v>1</v>
      </c>
      <c r="L39" s="20">
        <v>1</v>
      </c>
      <c r="M39" s="20">
        <v>1</v>
      </c>
      <c r="N39" s="20">
        <v>1</v>
      </c>
      <c r="O39" s="20">
        <v>1</v>
      </c>
      <c r="P39" s="20">
        <v>1</v>
      </c>
      <c r="Q39" s="20">
        <v>1</v>
      </c>
      <c r="R39" s="20">
        <v>1</v>
      </c>
      <c r="S39" s="20">
        <v>1</v>
      </c>
      <c r="T39" s="20">
        <v>1</v>
      </c>
      <c r="U39" s="20">
        <v>1</v>
      </c>
      <c r="V39" s="20">
        <v>1</v>
      </c>
      <c r="W39" s="20">
        <v>1</v>
      </c>
      <c r="X39" s="20">
        <v>1</v>
      </c>
      <c r="Y39" s="20">
        <v>1</v>
      </c>
      <c r="Z39" s="20">
        <v>1</v>
      </c>
      <c r="AA39" s="20">
        <v>1</v>
      </c>
      <c r="AC39" s="21">
        <f t="shared" si="3"/>
        <v>1</v>
      </c>
      <c r="AD39" s="22">
        <f t="shared" si="4"/>
        <v>1</v>
      </c>
      <c r="AE39" s="22">
        <f t="shared" si="30"/>
        <v>24</v>
      </c>
      <c r="AF39" s="23">
        <f>SUMPRODUCT(AE39:AE41,[1]Notes!$C$49:$C$51)</f>
        <v>8760</v>
      </c>
      <c r="AH39" s="24" t="s">
        <v>56</v>
      </c>
    </row>
    <row r="40" spans="1:36" x14ac:dyDescent="0.25">
      <c r="C40" s="3" t="s">
        <v>95</v>
      </c>
      <c r="D40" s="20">
        <v>1</v>
      </c>
      <c r="E40" s="20">
        <v>1</v>
      </c>
      <c r="F40" s="20">
        <v>1</v>
      </c>
      <c r="G40" s="20">
        <v>1</v>
      </c>
      <c r="H40" s="20">
        <v>1</v>
      </c>
      <c r="I40" s="20">
        <v>1</v>
      </c>
      <c r="J40" s="20">
        <v>1</v>
      </c>
      <c r="K40" s="20">
        <v>1</v>
      </c>
      <c r="L40" s="20">
        <v>1</v>
      </c>
      <c r="M40" s="20">
        <v>1</v>
      </c>
      <c r="N40" s="20">
        <v>1</v>
      </c>
      <c r="O40" s="20">
        <v>1</v>
      </c>
      <c r="P40" s="20">
        <v>1</v>
      </c>
      <c r="Q40" s="20">
        <v>1</v>
      </c>
      <c r="R40" s="20">
        <v>1</v>
      </c>
      <c r="S40" s="20">
        <v>1</v>
      </c>
      <c r="T40" s="20">
        <v>1</v>
      </c>
      <c r="U40" s="20">
        <v>1</v>
      </c>
      <c r="V40" s="20">
        <v>1</v>
      </c>
      <c r="W40" s="20">
        <v>1</v>
      </c>
      <c r="X40" s="20">
        <v>1</v>
      </c>
      <c r="Y40" s="20">
        <v>1</v>
      </c>
      <c r="Z40" s="20">
        <v>1</v>
      </c>
      <c r="AA40" s="20">
        <v>1</v>
      </c>
      <c r="AC40" s="21">
        <f t="shared" si="3"/>
        <v>1</v>
      </c>
      <c r="AD40" s="22">
        <f t="shared" si="4"/>
        <v>1</v>
      </c>
      <c r="AE40" s="22">
        <f t="shared" si="30"/>
        <v>24</v>
      </c>
      <c r="AF40" s="22"/>
      <c r="AH40" s="25" t="s">
        <v>57</v>
      </c>
    </row>
    <row r="41" spans="1:36" x14ac:dyDescent="0.25">
      <c r="C41" s="3" t="s">
        <v>40</v>
      </c>
      <c r="D41" s="20">
        <v>1</v>
      </c>
      <c r="E41" s="20">
        <v>1</v>
      </c>
      <c r="F41" s="20">
        <v>1</v>
      </c>
      <c r="G41" s="20">
        <v>1</v>
      </c>
      <c r="H41" s="20">
        <v>1</v>
      </c>
      <c r="I41" s="20">
        <v>1</v>
      </c>
      <c r="J41" s="20">
        <v>1</v>
      </c>
      <c r="K41" s="20">
        <v>1</v>
      </c>
      <c r="L41" s="20">
        <v>1</v>
      </c>
      <c r="M41" s="20">
        <v>1</v>
      </c>
      <c r="N41" s="20">
        <v>1</v>
      </c>
      <c r="O41" s="20">
        <v>1</v>
      </c>
      <c r="P41" s="20">
        <v>1</v>
      </c>
      <c r="Q41" s="20">
        <v>1</v>
      </c>
      <c r="R41" s="20">
        <v>1</v>
      </c>
      <c r="S41" s="20">
        <v>1</v>
      </c>
      <c r="T41" s="20">
        <v>1</v>
      </c>
      <c r="U41" s="20">
        <v>1</v>
      </c>
      <c r="V41" s="20">
        <v>1</v>
      </c>
      <c r="W41" s="20">
        <v>1</v>
      </c>
      <c r="X41" s="20">
        <v>1</v>
      </c>
      <c r="Y41" s="20">
        <v>1</v>
      </c>
      <c r="Z41" s="20">
        <v>1</v>
      </c>
      <c r="AA41" s="20">
        <v>1</v>
      </c>
      <c r="AC41" s="21">
        <f t="shared" si="3"/>
        <v>1</v>
      </c>
      <c r="AD41" s="22">
        <f t="shared" si="4"/>
        <v>1</v>
      </c>
      <c r="AE41" s="22">
        <f t="shared" si="30"/>
        <v>24</v>
      </c>
      <c r="AF41" s="22"/>
      <c r="AH41" s="25"/>
    </row>
    <row r="42" spans="1:36" x14ac:dyDescent="0.25">
      <c r="A42" s="12" t="s">
        <v>60</v>
      </c>
      <c r="B42" s="12" t="s">
        <v>36</v>
      </c>
      <c r="C42" s="13" t="s">
        <v>37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C42" s="15">
        <f t="shared" si="3"/>
        <v>0</v>
      </c>
      <c r="AD42" s="16">
        <f t="shared" si="4"/>
        <v>0</v>
      </c>
      <c r="AE42" s="16">
        <f t="shared" si="30"/>
        <v>0</v>
      </c>
      <c r="AF42" s="17">
        <f>SUMPRODUCT(AE42:AE44,[1]Notes!$C$49:$C$51)</f>
        <v>0</v>
      </c>
      <c r="AH42" s="18" t="s">
        <v>56</v>
      </c>
    </row>
    <row r="43" spans="1:36" x14ac:dyDescent="0.25">
      <c r="A43" s="12"/>
      <c r="B43" s="12"/>
      <c r="C43" s="13" t="s">
        <v>95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C43" s="15">
        <f t="shared" si="3"/>
        <v>0</v>
      </c>
      <c r="AD43" s="16">
        <f t="shared" si="4"/>
        <v>0</v>
      </c>
      <c r="AE43" s="16">
        <f t="shared" si="30"/>
        <v>0</v>
      </c>
      <c r="AF43" s="16"/>
      <c r="AH43" s="19" t="s">
        <v>57</v>
      </c>
    </row>
    <row r="44" spans="1:36" ht="16.149999999999999" customHeight="1" x14ac:dyDescent="0.25">
      <c r="A44" s="34"/>
      <c r="B44" s="34"/>
      <c r="C44" s="35" t="s">
        <v>40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11"/>
      <c r="AC44" s="37">
        <f t="shared" si="3"/>
        <v>0</v>
      </c>
      <c r="AD44" s="38">
        <f t="shared" si="4"/>
        <v>0</v>
      </c>
      <c r="AE44" s="38">
        <f t="shared" si="30"/>
        <v>0</v>
      </c>
      <c r="AF44" s="38"/>
      <c r="AH44" s="39"/>
      <c r="AJ44" s="11"/>
    </row>
    <row r="45" spans="1:36" ht="13.9" customHeight="1" x14ac:dyDescent="0.25"/>
    <row r="46" spans="1:36" hidden="1" x14ac:dyDescent="0.25">
      <c r="A46" s="5" t="s">
        <v>61</v>
      </c>
    </row>
    <row r="47" spans="1:36" hidden="1" x14ac:dyDescent="0.25">
      <c r="A47" s="2" t="s">
        <v>62</v>
      </c>
      <c r="C47" s="3" t="s">
        <v>63</v>
      </c>
    </row>
    <row r="48" spans="1:36" hidden="1" x14ac:dyDescent="0.25">
      <c r="O48" s="2" t="s">
        <v>64</v>
      </c>
    </row>
    <row r="49" spans="1:37" hidden="1" x14ac:dyDescent="0.25">
      <c r="A49" s="2" t="s">
        <v>3</v>
      </c>
      <c r="C49" s="3" t="s">
        <v>65</v>
      </c>
      <c r="D49" s="4">
        <v>1</v>
      </c>
      <c r="E49" s="4">
        <v>2</v>
      </c>
      <c r="F49" s="4">
        <v>3</v>
      </c>
      <c r="G49" s="4">
        <v>4</v>
      </c>
      <c r="H49" s="4">
        <v>5</v>
      </c>
      <c r="I49" s="4">
        <v>6</v>
      </c>
      <c r="J49" s="4">
        <v>7</v>
      </c>
      <c r="K49" s="4">
        <v>8</v>
      </c>
      <c r="L49" s="4">
        <v>9</v>
      </c>
      <c r="M49" s="4">
        <v>10</v>
      </c>
      <c r="N49" s="4">
        <v>11</v>
      </c>
      <c r="O49" s="4">
        <v>12</v>
      </c>
      <c r="P49" s="4">
        <v>13</v>
      </c>
      <c r="Q49" s="4">
        <v>14</v>
      </c>
      <c r="R49" s="4">
        <v>15</v>
      </c>
      <c r="S49" s="4">
        <v>16</v>
      </c>
      <c r="T49" s="4">
        <v>17</v>
      </c>
      <c r="U49" s="4">
        <v>18</v>
      </c>
      <c r="V49" s="4">
        <v>19</v>
      </c>
      <c r="W49" s="4">
        <v>20</v>
      </c>
      <c r="X49" s="4">
        <v>21</v>
      </c>
      <c r="Y49" s="4">
        <v>22</v>
      </c>
      <c r="Z49" s="4">
        <v>23</v>
      </c>
      <c r="AA49" s="4">
        <v>24</v>
      </c>
      <c r="AC49" s="10" t="s">
        <v>30</v>
      </c>
      <c r="AD49" s="10" t="s">
        <v>31</v>
      </c>
      <c r="AE49" s="10" t="s">
        <v>32</v>
      </c>
      <c r="AF49" s="10" t="s">
        <v>33</v>
      </c>
      <c r="AG49" s="3"/>
      <c r="AH49" s="3"/>
      <c r="AI49" s="3"/>
    </row>
    <row r="50" spans="1:37" hidden="1" x14ac:dyDescent="0.25">
      <c r="A50" s="12" t="s">
        <v>66</v>
      </c>
      <c r="B50" s="12" t="s">
        <v>36</v>
      </c>
      <c r="C50" s="13" t="s">
        <v>37</v>
      </c>
      <c r="D50" s="14">
        <v>0.9</v>
      </c>
      <c r="E50" s="14">
        <v>0.9</v>
      </c>
      <c r="F50" s="14">
        <v>0.9</v>
      </c>
      <c r="G50" s="14">
        <v>0.9</v>
      </c>
      <c r="H50" s="14">
        <v>0.9</v>
      </c>
      <c r="I50" s="14">
        <v>0.9</v>
      </c>
      <c r="J50" s="14">
        <v>0.7</v>
      </c>
      <c r="K50" s="14">
        <v>0.4</v>
      </c>
      <c r="L50" s="14">
        <v>0.4</v>
      </c>
      <c r="M50" s="14">
        <v>0.2</v>
      </c>
      <c r="N50" s="14">
        <v>0.2</v>
      </c>
      <c r="O50" s="14">
        <v>0.2</v>
      </c>
      <c r="P50" s="14">
        <v>0.2</v>
      </c>
      <c r="Q50" s="14">
        <v>0.2</v>
      </c>
      <c r="R50" s="14">
        <v>0.2</v>
      </c>
      <c r="S50" s="14">
        <v>0.3</v>
      </c>
      <c r="T50" s="14">
        <v>0.5</v>
      </c>
      <c r="U50" s="14">
        <v>0.5</v>
      </c>
      <c r="V50" s="14">
        <v>0.5</v>
      </c>
      <c r="W50" s="14">
        <v>0.7</v>
      </c>
      <c r="X50" s="14">
        <v>0.7</v>
      </c>
      <c r="Y50" s="14">
        <v>0.8</v>
      </c>
      <c r="Z50" s="14">
        <v>0.9</v>
      </c>
      <c r="AA50" s="14">
        <v>0.9</v>
      </c>
      <c r="AC50" s="21">
        <f t="shared" ref="AC50:AC88" si="31">MAX(D50:AA50)</f>
        <v>0.9</v>
      </c>
      <c r="AD50" s="22">
        <f t="shared" ref="AD50:AD88" si="32">MIN(D50:AA50)</f>
        <v>0.2</v>
      </c>
      <c r="AE50" s="22">
        <f t="shared" ref="AE50:AE64" si="33">SUM(D50:AA50)</f>
        <v>13.900000000000002</v>
      </c>
      <c r="AF50" s="23">
        <f>SUMPRODUCT(AE50:AE52,[1]Notes!$C$49:$C$51)</f>
        <v>5073.5000000000009</v>
      </c>
      <c r="AG50" s="40"/>
      <c r="AH50" s="41"/>
      <c r="AJ50" s="42"/>
      <c r="AK50" s="42"/>
    </row>
    <row r="51" spans="1:37" hidden="1" x14ac:dyDescent="0.25">
      <c r="A51" s="12"/>
      <c r="B51" s="12"/>
      <c r="C51" s="13" t="s">
        <v>40</v>
      </c>
      <c r="D51" s="14">
        <v>0.9</v>
      </c>
      <c r="E51" s="14">
        <v>0.9</v>
      </c>
      <c r="F51" s="14">
        <v>0.9</v>
      </c>
      <c r="G51" s="14">
        <v>0.9</v>
      </c>
      <c r="H51" s="14">
        <v>0.9</v>
      </c>
      <c r="I51" s="14">
        <v>0.9</v>
      </c>
      <c r="J51" s="14">
        <v>0.7</v>
      </c>
      <c r="K51" s="14">
        <v>0.4</v>
      </c>
      <c r="L51" s="14">
        <v>0.4</v>
      </c>
      <c r="M51" s="14">
        <v>0.2</v>
      </c>
      <c r="N51" s="14">
        <v>0.2</v>
      </c>
      <c r="O51" s="14">
        <v>0.2</v>
      </c>
      <c r="P51" s="14">
        <v>0.2</v>
      </c>
      <c r="Q51" s="14">
        <v>0.2</v>
      </c>
      <c r="R51" s="14">
        <v>0.2</v>
      </c>
      <c r="S51" s="14">
        <v>0.3</v>
      </c>
      <c r="T51" s="14">
        <v>0.5</v>
      </c>
      <c r="U51" s="14">
        <v>0.5</v>
      </c>
      <c r="V51" s="14">
        <v>0.5</v>
      </c>
      <c r="W51" s="14">
        <v>0.7</v>
      </c>
      <c r="X51" s="14">
        <v>0.7</v>
      </c>
      <c r="Y51" s="14">
        <v>0.8</v>
      </c>
      <c r="Z51" s="14">
        <v>0.9</v>
      </c>
      <c r="AA51" s="14">
        <v>0.9</v>
      </c>
      <c r="AC51" s="21">
        <f t="shared" si="31"/>
        <v>0.9</v>
      </c>
      <c r="AD51" s="22">
        <f t="shared" si="32"/>
        <v>0.2</v>
      </c>
      <c r="AE51" s="22">
        <f t="shared" si="33"/>
        <v>13.900000000000002</v>
      </c>
      <c r="AF51" s="22"/>
      <c r="AG51" s="40"/>
      <c r="AH51" s="41"/>
      <c r="AJ51" s="42"/>
      <c r="AK51" s="42"/>
    </row>
    <row r="52" spans="1:37" hidden="1" x14ac:dyDescent="0.25">
      <c r="A52" s="12"/>
      <c r="B52" s="12"/>
      <c r="C52" s="13" t="s">
        <v>42</v>
      </c>
      <c r="D52" s="14">
        <v>0.9</v>
      </c>
      <c r="E52" s="14">
        <v>0.9</v>
      </c>
      <c r="F52" s="14">
        <v>0.9</v>
      </c>
      <c r="G52" s="14">
        <v>0.9</v>
      </c>
      <c r="H52" s="14">
        <v>0.9</v>
      </c>
      <c r="I52" s="14">
        <v>0.9</v>
      </c>
      <c r="J52" s="14">
        <v>0.7</v>
      </c>
      <c r="K52" s="14">
        <v>0.4</v>
      </c>
      <c r="L52" s="14">
        <v>0.4</v>
      </c>
      <c r="M52" s="14">
        <v>0.2</v>
      </c>
      <c r="N52" s="14">
        <v>0.2</v>
      </c>
      <c r="O52" s="14">
        <v>0.2</v>
      </c>
      <c r="P52" s="14">
        <v>0.2</v>
      </c>
      <c r="Q52" s="14">
        <v>0.2</v>
      </c>
      <c r="R52" s="14">
        <v>0.2</v>
      </c>
      <c r="S52" s="14">
        <v>0.3</v>
      </c>
      <c r="T52" s="14">
        <v>0.5</v>
      </c>
      <c r="U52" s="14">
        <v>0.5</v>
      </c>
      <c r="V52" s="14">
        <v>0.5</v>
      </c>
      <c r="W52" s="14">
        <v>0.7</v>
      </c>
      <c r="X52" s="14">
        <v>0.7</v>
      </c>
      <c r="Y52" s="14">
        <v>0.8</v>
      </c>
      <c r="Z52" s="14">
        <v>0.9</v>
      </c>
      <c r="AA52" s="14">
        <v>0.9</v>
      </c>
      <c r="AC52" s="43">
        <f t="shared" si="31"/>
        <v>0.9</v>
      </c>
      <c r="AD52" s="44">
        <f t="shared" si="32"/>
        <v>0.2</v>
      </c>
      <c r="AE52" s="44">
        <f t="shared" si="33"/>
        <v>13.900000000000002</v>
      </c>
      <c r="AF52" s="44"/>
      <c r="AG52" s="40"/>
      <c r="AH52" s="41"/>
      <c r="AJ52" s="42"/>
      <c r="AK52" s="42"/>
    </row>
    <row r="53" spans="1:37" hidden="1" x14ac:dyDescent="0.25">
      <c r="A53" s="2" t="s">
        <v>44</v>
      </c>
      <c r="B53" s="2" t="s">
        <v>36</v>
      </c>
      <c r="C53" s="3" t="s">
        <v>37</v>
      </c>
      <c r="D53" s="20">
        <v>0.1</v>
      </c>
      <c r="E53" s="20">
        <v>0.1</v>
      </c>
      <c r="F53" s="20">
        <v>0.1</v>
      </c>
      <c r="G53" s="20">
        <v>0.1</v>
      </c>
      <c r="H53" s="20">
        <v>0.1</v>
      </c>
      <c r="I53" s="20">
        <v>0.3</v>
      </c>
      <c r="J53" s="20">
        <v>0.45</v>
      </c>
      <c r="K53" s="20">
        <v>0.45</v>
      </c>
      <c r="L53" s="20">
        <v>0.45</v>
      </c>
      <c r="M53" s="20">
        <v>0.45</v>
      </c>
      <c r="N53" s="20">
        <v>0.3</v>
      </c>
      <c r="O53" s="20">
        <v>0.3</v>
      </c>
      <c r="P53" s="20">
        <v>0.3</v>
      </c>
      <c r="Q53" s="20">
        <v>0.3</v>
      </c>
      <c r="R53" s="20">
        <v>0.3</v>
      </c>
      <c r="S53" s="20">
        <v>0.3</v>
      </c>
      <c r="T53" s="20">
        <v>0.3</v>
      </c>
      <c r="U53" s="20">
        <v>0.3</v>
      </c>
      <c r="V53" s="20">
        <v>0.6</v>
      </c>
      <c r="W53" s="20">
        <v>0.8</v>
      </c>
      <c r="X53" s="20">
        <v>0.9</v>
      </c>
      <c r="Y53" s="20">
        <v>0.8</v>
      </c>
      <c r="Z53" s="20">
        <v>0.6</v>
      </c>
      <c r="AA53" s="20">
        <v>0.3</v>
      </c>
      <c r="AC53" s="21">
        <f t="shared" si="31"/>
        <v>0.9</v>
      </c>
      <c r="AD53" s="22">
        <f t="shared" si="32"/>
        <v>0.1</v>
      </c>
      <c r="AE53" s="22">
        <f t="shared" si="33"/>
        <v>9</v>
      </c>
      <c r="AF53" s="23">
        <f>SUMPRODUCT(AE53:AE55,[1]Notes!$C$49:$C$51)</f>
        <v>3285</v>
      </c>
      <c r="AG53" s="40"/>
      <c r="AH53" s="41"/>
      <c r="AJ53" s="42"/>
      <c r="AK53" s="42"/>
    </row>
    <row r="54" spans="1:37" hidden="1" x14ac:dyDescent="0.25">
      <c r="C54" s="3" t="s">
        <v>40</v>
      </c>
      <c r="D54" s="20">
        <v>0.1</v>
      </c>
      <c r="E54" s="20">
        <v>0.1</v>
      </c>
      <c r="F54" s="20">
        <v>0.1</v>
      </c>
      <c r="G54" s="20">
        <v>0.1</v>
      </c>
      <c r="H54" s="20">
        <v>0.1</v>
      </c>
      <c r="I54" s="20">
        <v>0.3</v>
      </c>
      <c r="J54" s="20">
        <v>0.45</v>
      </c>
      <c r="K54" s="20">
        <v>0.45</v>
      </c>
      <c r="L54" s="20">
        <v>0.45</v>
      </c>
      <c r="M54" s="20">
        <v>0.45</v>
      </c>
      <c r="N54" s="20">
        <v>0.3</v>
      </c>
      <c r="O54" s="20">
        <v>0.3</v>
      </c>
      <c r="P54" s="20">
        <v>0.3</v>
      </c>
      <c r="Q54" s="20">
        <v>0.3</v>
      </c>
      <c r="R54" s="20">
        <v>0.3</v>
      </c>
      <c r="S54" s="20">
        <v>0.3</v>
      </c>
      <c r="T54" s="20">
        <v>0.3</v>
      </c>
      <c r="U54" s="20">
        <v>0.3</v>
      </c>
      <c r="V54" s="20">
        <v>0.6</v>
      </c>
      <c r="W54" s="20">
        <v>0.8</v>
      </c>
      <c r="X54" s="20">
        <v>0.9</v>
      </c>
      <c r="Y54" s="20">
        <v>0.8</v>
      </c>
      <c r="Z54" s="20">
        <v>0.6</v>
      </c>
      <c r="AA54" s="20">
        <v>0.3</v>
      </c>
      <c r="AC54" s="21">
        <f t="shared" si="31"/>
        <v>0.9</v>
      </c>
      <c r="AD54" s="22">
        <f t="shared" si="32"/>
        <v>0.1</v>
      </c>
      <c r="AE54" s="22">
        <f t="shared" si="33"/>
        <v>9</v>
      </c>
      <c r="AF54" s="22"/>
      <c r="AG54" s="40"/>
      <c r="AH54" s="41"/>
      <c r="AJ54" s="42"/>
      <c r="AK54" s="42"/>
    </row>
    <row r="55" spans="1:37" hidden="1" x14ac:dyDescent="0.25">
      <c r="C55" s="3" t="s">
        <v>42</v>
      </c>
      <c r="D55" s="20">
        <v>0.1</v>
      </c>
      <c r="E55" s="20">
        <v>0.1</v>
      </c>
      <c r="F55" s="20">
        <v>0.1</v>
      </c>
      <c r="G55" s="20">
        <v>0.1</v>
      </c>
      <c r="H55" s="20">
        <v>0.1</v>
      </c>
      <c r="I55" s="20">
        <v>0.3</v>
      </c>
      <c r="J55" s="20">
        <v>0.45</v>
      </c>
      <c r="K55" s="20">
        <v>0.45</v>
      </c>
      <c r="L55" s="20">
        <v>0.45</v>
      </c>
      <c r="M55" s="20">
        <v>0.45</v>
      </c>
      <c r="N55" s="20">
        <v>0.3</v>
      </c>
      <c r="O55" s="20">
        <v>0.3</v>
      </c>
      <c r="P55" s="20">
        <v>0.3</v>
      </c>
      <c r="Q55" s="20">
        <v>0.3</v>
      </c>
      <c r="R55" s="20">
        <v>0.3</v>
      </c>
      <c r="S55" s="20">
        <v>0.3</v>
      </c>
      <c r="T55" s="20">
        <v>0.3</v>
      </c>
      <c r="U55" s="20">
        <v>0.3</v>
      </c>
      <c r="V55" s="20">
        <v>0.6</v>
      </c>
      <c r="W55" s="20">
        <v>0.8</v>
      </c>
      <c r="X55" s="20">
        <v>0.9</v>
      </c>
      <c r="Y55" s="20">
        <v>0.8</v>
      </c>
      <c r="Z55" s="20">
        <v>0.6</v>
      </c>
      <c r="AA55" s="20">
        <v>0.3</v>
      </c>
      <c r="AC55" s="43">
        <f t="shared" si="31"/>
        <v>0.9</v>
      </c>
      <c r="AD55" s="44">
        <f t="shared" si="32"/>
        <v>0.1</v>
      </c>
      <c r="AE55" s="44">
        <f t="shared" si="33"/>
        <v>9</v>
      </c>
      <c r="AF55" s="44"/>
      <c r="AG55" s="40"/>
      <c r="AH55" s="41"/>
      <c r="AJ55" s="42"/>
      <c r="AK55" s="42"/>
    </row>
    <row r="56" spans="1:37" hidden="1" x14ac:dyDescent="0.25">
      <c r="A56" s="12" t="s">
        <v>67</v>
      </c>
      <c r="B56" s="12" t="s">
        <v>36</v>
      </c>
      <c r="C56" s="13" t="s">
        <v>37</v>
      </c>
      <c r="D56" s="14">
        <v>0.1</v>
      </c>
      <c r="E56" s="14">
        <v>0.1</v>
      </c>
      <c r="F56" s="14">
        <v>0.1</v>
      </c>
      <c r="G56" s="14">
        <v>0.1</v>
      </c>
      <c r="H56" s="14">
        <v>0.1</v>
      </c>
      <c r="I56" s="14">
        <v>0.3</v>
      </c>
      <c r="J56" s="14">
        <v>0.45</v>
      </c>
      <c r="K56" s="14">
        <v>0.45</v>
      </c>
      <c r="L56" s="14">
        <v>0.45</v>
      </c>
      <c r="M56" s="14">
        <v>0.45</v>
      </c>
      <c r="N56" s="14">
        <v>0.3</v>
      </c>
      <c r="O56" s="14">
        <v>0.3</v>
      </c>
      <c r="P56" s="14">
        <v>0.3</v>
      </c>
      <c r="Q56" s="14">
        <v>0.3</v>
      </c>
      <c r="R56" s="14">
        <v>0.3</v>
      </c>
      <c r="S56" s="14">
        <v>0.3</v>
      </c>
      <c r="T56" s="14">
        <v>0.3</v>
      </c>
      <c r="U56" s="14">
        <v>0.3</v>
      </c>
      <c r="V56" s="14">
        <v>0.6</v>
      </c>
      <c r="W56" s="14">
        <v>0.8</v>
      </c>
      <c r="X56" s="14">
        <v>0.9</v>
      </c>
      <c r="Y56" s="14">
        <v>0.8</v>
      </c>
      <c r="Z56" s="14">
        <v>0.6</v>
      </c>
      <c r="AA56" s="14">
        <v>0.3</v>
      </c>
      <c r="AC56" s="21">
        <f t="shared" si="31"/>
        <v>0.9</v>
      </c>
      <c r="AD56" s="22">
        <f t="shared" si="32"/>
        <v>0.1</v>
      </c>
      <c r="AE56" s="22">
        <f t="shared" si="33"/>
        <v>9</v>
      </c>
      <c r="AF56" s="23">
        <f>SUMPRODUCT(AE56:AE58,[1]Notes!$C$49:$C$51)</f>
        <v>3285</v>
      </c>
      <c r="AG56" s="40"/>
      <c r="AH56" s="41"/>
      <c r="AJ56" s="42"/>
      <c r="AK56" s="42"/>
    </row>
    <row r="57" spans="1:37" hidden="1" x14ac:dyDescent="0.25">
      <c r="A57" s="12"/>
      <c r="B57" s="12"/>
      <c r="C57" s="13" t="s">
        <v>40</v>
      </c>
      <c r="D57" s="14">
        <v>0.1</v>
      </c>
      <c r="E57" s="14">
        <v>0.1</v>
      </c>
      <c r="F57" s="14">
        <v>0.1</v>
      </c>
      <c r="G57" s="14">
        <v>0.1</v>
      </c>
      <c r="H57" s="14">
        <v>0.1</v>
      </c>
      <c r="I57" s="14">
        <v>0.3</v>
      </c>
      <c r="J57" s="14">
        <v>0.45</v>
      </c>
      <c r="K57" s="14">
        <v>0.45</v>
      </c>
      <c r="L57" s="14">
        <v>0.45</v>
      </c>
      <c r="M57" s="14">
        <v>0.45</v>
      </c>
      <c r="N57" s="14">
        <v>0.3</v>
      </c>
      <c r="O57" s="14">
        <v>0.3</v>
      </c>
      <c r="P57" s="14">
        <v>0.3</v>
      </c>
      <c r="Q57" s="14">
        <v>0.3</v>
      </c>
      <c r="R57" s="14">
        <v>0.3</v>
      </c>
      <c r="S57" s="14">
        <v>0.3</v>
      </c>
      <c r="T57" s="14">
        <v>0.3</v>
      </c>
      <c r="U57" s="14">
        <v>0.3</v>
      </c>
      <c r="V57" s="14">
        <v>0.6</v>
      </c>
      <c r="W57" s="14">
        <v>0.8</v>
      </c>
      <c r="X57" s="14">
        <v>0.9</v>
      </c>
      <c r="Y57" s="14">
        <v>0.8</v>
      </c>
      <c r="Z57" s="14">
        <v>0.6</v>
      </c>
      <c r="AA57" s="14">
        <v>0.3</v>
      </c>
      <c r="AC57" s="21">
        <f t="shared" si="31"/>
        <v>0.9</v>
      </c>
      <c r="AD57" s="22">
        <f t="shared" si="32"/>
        <v>0.1</v>
      </c>
      <c r="AE57" s="22">
        <f t="shared" si="33"/>
        <v>9</v>
      </c>
      <c r="AF57" s="22"/>
      <c r="AG57" s="40"/>
      <c r="AH57" s="41"/>
      <c r="AJ57" s="42"/>
      <c r="AK57" s="42"/>
    </row>
    <row r="58" spans="1:37" hidden="1" x14ac:dyDescent="0.25">
      <c r="A58" s="12"/>
      <c r="B58" s="12"/>
      <c r="C58" s="13" t="s">
        <v>42</v>
      </c>
      <c r="D58" s="14">
        <v>0.1</v>
      </c>
      <c r="E58" s="14">
        <v>0.1</v>
      </c>
      <c r="F58" s="14">
        <v>0.1</v>
      </c>
      <c r="G58" s="14">
        <v>0.1</v>
      </c>
      <c r="H58" s="14">
        <v>0.1</v>
      </c>
      <c r="I58" s="14">
        <v>0.3</v>
      </c>
      <c r="J58" s="14">
        <v>0.45</v>
      </c>
      <c r="K58" s="14">
        <v>0.45</v>
      </c>
      <c r="L58" s="14">
        <v>0.45</v>
      </c>
      <c r="M58" s="14">
        <v>0.45</v>
      </c>
      <c r="N58" s="14">
        <v>0.3</v>
      </c>
      <c r="O58" s="14">
        <v>0.3</v>
      </c>
      <c r="P58" s="14">
        <v>0.3</v>
      </c>
      <c r="Q58" s="14">
        <v>0.3</v>
      </c>
      <c r="R58" s="14">
        <v>0.3</v>
      </c>
      <c r="S58" s="14">
        <v>0.3</v>
      </c>
      <c r="T58" s="14">
        <v>0.3</v>
      </c>
      <c r="U58" s="14">
        <v>0.3</v>
      </c>
      <c r="V58" s="14">
        <v>0.6</v>
      </c>
      <c r="W58" s="14">
        <v>0.8</v>
      </c>
      <c r="X58" s="14">
        <v>0.9</v>
      </c>
      <c r="Y58" s="14">
        <v>0.8</v>
      </c>
      <c r="Z58" s="14">
        <v>0.6</v>
      </c>
      <c r="AA58" s="14">
        <v>0.3</v>
      </c>
      <c r="AC58" s="43">
        <f t="shared" si="31"/>
        <v>0.9</v>
      </c>
      <c r="AD58" s="44">
        <f t="shared" si="32"/>
        <v>0.1</v>
      </c>
      <c r="AE58" s="44">
        <f t="shared" si="33"/>
        <v>9</v>
      </c>
      <c r="AF58" s="44"/>
      <c r="AG58" s="40"/>
      <c r="AH58" s="41"/>
      <c r="AJ58" s="42"/>
      <c r="AK58" s="42"/>
    </row>
    <row r="59" spans="1:37" hidden="1" x14ac:dyDescent="0.25">
      <c r="A59" s="2" t="s">
        <v>46</v>
      </c>
      <c r="B59" s="2" t="s">
        <v>36</v>
      </c>
      <c r="C59" s="3" t="s">
        <v>37</v>
      </c>
      <c r="D59" s="20">
        <v>0.25</v>
      </c>
      <c r="E59" s="20">
        <v>0.25</v>
      </c>
      <c r="F59" s="20">
        <v>0.25</v>
      </c>
      <c r="G59" s="20">
        <v>0.25</v>
      </c>
      <c r="H59" s="20">
        <v>0.25</v>
      </c>
      <c r="I59" s="20">
        <v>0.25</v>
      </c>
      <c r="J59" s="20">
        <v>0.25</v>
      </c>
      <c r="K59" s="20">
        <v>0.25</v>
      </c>
      <c r="L59" s="20">
        <v>0.25</v>
      </c>
      <c r="M59" s="20">
        <v>0.25</v>
      </c>
      <c r="N59" s="20">
        <v>0.25</v>
      </c>
      <c r="O59" s="20">
        <v>0.25</v>
      </c>
      <c r="P59" s="20">
        <v>0.25</v>
      </c>
      <c r="Q59" s="20">
        <v>0.25</v>
      </c>
      <c r="R59" s="20">
        <v>0.25</v>
      </c>
      <c r="S59" s="20">
        <v>0.25</v>
      </c>
      <c r="T59" s="20">
        <v>0.25</v>
      </c>
      <c r="U59" s="20">
        <v>0.25</v>
      </c>
      <c r="V59" s="20">
        <v>0.25</v>
      </c>
      <c r="W59" s="20">
        <v>0.25</v>
      </c>
      <c r="X59" s="20">
        <v>0.25</v>
      </c>
      <c r="Y59" s="20">
        <v>0.25</v>
      </c>
      <c r="Z59" s="20">
        <v>0.25</v>
      </c>
      <c r="AA59" s="20">
        <v>0.25</v>
      </c>
      <c r="AC59" s="21">
        <f t="shared" si="31"/>
        <v>0.25</v>
      </c>
      <c r="AD59" s="22">
        <f t="shared" si="32"/>
        <v>0.25</v>
      </c>
      <c r="AE59" s="22">
        <f t="shared" si="33"/>
        <v>6</v>
      </c>
      <c r="AF59" s="23">
        <f>SUMPRODUCT(AE59:AE61,[1]Notes!$C$49:$C$51)</f>
        <v>2190</v>
      </c>
      <c r="AG59" s="40"/>
      <c r="AH59" s="41"/>
      <c r="AJ59" s="42"/>
      <c r="AK59" s="42"/>
    </row>
    <row r="60" spans="1:37" hidden="1" x14ac:dyDescent="0.25">
      <c r="C60" s="3" t="s">
        <v>40</v>
      </c>
      <c r="D60" s="20">
        <v>0.25</v>
      </c>
      <c r="E60" s="20">
        <v>0.25</v>
      </c>
      <c r="F60" s="20">
        <v>0.25</v>
      </c>
      <c r="G60" s="20">
        <v>0.25</v>
      </c>
      <c r="H60" s="20">
        <v>0.25</v>
      </c>
      <c r="I60" s="20">
        <v>0.25</v>
      </c>
      <c r="J60" s="20">
        <v>0.25</v>
      </c>
      <c r="K60" s="20">
        <v>0.25</v>
      </c>
      <c r="L60" s="20">
        <v>0.25</v>
      </c>
      <c r="M60" s="20">
        <v>0.25</v>
      </c>
      <c r="N60" s="20">
        <v>0.25</v>
      </c>
      <c r="O60" s="20">
        <v>0.25</v>
      </c>
      <c r="P60" s="20">
        <v>0.25</v>
      </c>
      <c r="Q60" s="20">
        <v>0.25</v>
      </c>
      <c r="R60" s="20">
        <v>0.25</v>
      </c>
      <c r="S60" s="20">
        <v>0.25</v>
      </c>
      <c r="T60" s="20">
        <v>0.25</v>
      </c>
      <c r="U60" s="20">
        <v>0.25</v>
      </c>
      <c r="V60" s="20">
        <v>0.25</v>
      </c>
      <c r="W60" s="20">
        <v>0.25</v>
      </c>
      <c r="X60" s="20">
        <v>0.25</v>
      </c>
      <c r="Y60" s="20">
        <v>0.25</v>
      </c>
      <c r="Z60" s="20">
        <v>0.25</v>
      </c>
      <c r="AA60" s="20">
        <v>0.25</v>
      </c>
      <c r="AC60" s="21">
        <f t="shared" si="31"/>
        <v>0.25</v>
      </c>
      <c r="AD60" s="22">
        <f t="shared" si="32"/>
        <v>0.25</v>
      </c>
      <c r="AE60" s="22">
        <f t="shared" si="33"/>
        <v>6</v>
      </c>
      <c r="AF60" s="22"/>
      <c r="AG60" s="40"/>
      <c r="AH60" s="41"/>
      <c r="AJ60" s="42"/>
      <c r="AK60" s="42"/>
    </row>
    <row r="61" spans="1:37" hidden="1" x14ac:dyDescent="0.25">
      <c r="C61" s="3" t="s">
        <v>42</v>
      </c>
      <c r="D61" s="20">
        <v>0.25</v>
      </c>
      <c r="E61" s="20">
        <v>0.25</v>
      </c>
      <c r="F61" s="20">
        <v>0.25</v>
      </c>
      <c r="G61" s="20">
        <v>0.25</v>
      </c>
      <c r="H61" s="20">
        <v>0.25</v>
      </c>
      <c r="I61" s="20">
        <v>0.25</v>
      </c>
      <c r="J61" s="20">
        <v>0.25</v>
      </c>
      <c r="K61" s="20">
        <v>0.25</v>
      </c>
      <c r="L61" s="20">
        <v>0.25</v>
      </c>
      <c r="M61" s="20">
        <v>0.25</v>
      </c>
      <c r="N61" s="20">
        <v>0.25</v>
      </c>
      <c r="O61" s="20">
        <v>0.25</v>
      </c>
      <c r="P61" s="20">
        <v>0.25</v>
      </c>
      <c r="Q61" s="20">
        <v>0.25</v>
      </c>
      <c r="R61" s="20">
        <v>0.25</v>
      </c>
      <c r="S61" s="20">
        <v>0.25</v>
      </c>
      <c r="T61" s="20">
        <v>0.25</v>
      </c>
      <c r="U61" s="20">
        <v>0.25</v>
      </c>
      <c r="V61" s="20">
        <v>0.25</v>
      </c>
      <c r="W61" s="20">
        <v>0.25</v>
      </c>
      <c r="X61" s="20">
        <v>0.25</v>
      </c>
      <c r="Y61" s="20">
        <v>0.25</v>
      </c>
      <c r="Z61" s="20">
        <v>0.25</v>
      </c>
      <c r="AA61" s="20">
        <v>0.25</v>
      </c>
      <c r="AC61" s="43">
        <f t="shared" si="31"/>
        <v>0.25</v>
      </c>
      <c r="AD61" s="44">
        <f t="shared" si="32"/>
        <v>0.25</v>
      </c>
      <c r="AE61" s="44">
        <f t="shared" si="33"/>
        <v>6</v>
      </c>
      <c r="AF61" s="44"/>
      <c r="AG61" s="40"/>
      <c r="AH61" s="41"/>
      <c r="AJ61" s="42"/>
      <c r="AK61" s="42"/>
    </row>
    <row r="62" spans="1:37" hidden="1" x14ac:dyDescent="0.25">
      <c r="A62" s="12" t="s">
        <v>47</v>
      </c>
      <c r="B62" s="12" t="s">
        <v>48</v>
      </c>
      <c r="C62" s="13" t="s">
        <v>37</v>
      </c>
      <c r="D62" s="14">
        <v>1</v>
      </c>
      <c r="E62" s="14">
        <v>1</v>
      </c>
      <c r="F62" s="14">
        <v>1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14">
        <v>1</v>
      </c>
      <c r="M62" s="14">
        <v>1</v>
      </c>
      <c r="N62" s="14">
        <v>1</v>
      </c>
      <c r="O62" s="14">
        <v>1</v>
      </c>
      <c r="P62" s="14">
        <v>1</v>
      </c>
      <c r="Q62" s="14">
        <v>1</v>
      </c>
      <c r="R62" s="14">
        <v>1</v>
      </c>
      <c r="S62" s="14">
        <v>1</v>
      </c>
      <c r="T62" s="14">
        <v>1</v>
      </c>
      <c r="U62" s="14">
        <v>1</v>
      </c>
      <c r="V62" s="14">
        <v>1</v>
      </c>
      <c r="W62" s="14">
        <v>1</v>
      </c>
      <c r="X62" s="14">
        <v>1</v>
      </c>
      <c r="Y62" s="14">
        <v>1</v>
      </c>
      <c r="Z62" s="14">
        <v>1</v>
      </c>
      <c r="AA62" s="14">
        <v>1</v>
      </c>
      <c r="AC62" s="32">
        <f t="shared" si="31"/>
        <v>1</v>
      </c>
      <c r="AD62" s="31">
        <f t="shared" si="32"/>
        <v>1</v>
      </c>
      <c r="AE62" s="22">
        <f t="shared" si="33"/>
        <v>24</v>
      </c>
      <c r="AF62" s="23">
        <f>SUMPRODUCT(AE62:AE64,[1]Notes!$C$49:$C$51)</f>
        <v>8760</v>
      </c>
      <c r="AG62" s="45"/>
      <c r="AH62" s="46"/>
      <c r="AJ62" s="42"/>
      <c r="AK62" s="42"/>
    </row>
    <row r="63" spans="1:37" hidden="1" x14ac:dyDescent="0.25">
      <c r="A63" s="12"/>
      <c r="B63" s="12"/>
      <c r="C63" s="13" t="s">
        <v>40</v>
      </c>
      <c r="D63" s="14">
        <v>1</v>
      </c>
      <c r="E63" s="14">
        <v>1</v>
      </c>
      <c r="F63" s="14">
        <v>1</v>
      </c>
      <c r="G63" s="14">
        <v>1</v>
      </c>
      <c r="H63" s="14">
        <v>1</v>
      </c>
      <c r="I63" s="14">
        <v>1</v>
      </c>
      <c r="J63" s="14">
        <v>1</v>
      </c>
      <c r="K63" s="14">
        <v>1</v>
      </c>
      <c r="L63" s="14">
        <v>1</v>
      </c>
      <c r="M63" s="14">
        <v>1</v>
      </c>
      <c r="N63" s="14">
        <v>1</v>
      </c>
      <c r="O63" s="14">
        <v>1</v>
      </c>
      <c r="P63" s="14">
        <v>1</v>
      </c>
      <c r="Q63" s="14">
        <v>1</v>
      </c>
      <c r="R63" s="14">
        <v>1</v>
      </c>
      <c r="S63" s="14">
        <v>1</v>
      </c>
      <c r="T63" s="14">
        <v>1</v>
      </c>
      <c r="U63" s="14">
        <v>1</v>
      </c>
      <c r="V63" s="14">
        <v>1</v>
      </c>
      <c r="W63" s="14">
        <v>1</v>
      </c>
      <c r="X63" s="14">
        <v>1</v>
      </c>
      <c r="Y63" s="14">
        <v>1</v>
      </c>
      <c r="Z63" s="14">
        <v>1</v>
      </c>
      <c r="AA63" s="14">
        <v>1</v>
      </c>
      <c r="AC63" s="32">
        <f t="shared" si="31"/>
        <v>1</v>
      </c>
      <c r="AD63" s="31">
        <f t="shared" si="32"/>
        <v>1</v>
      </c>
      <c r="AE63" s="22">
        <f t="shared" si="33"/>
        <v>24</v>
      </c>
      <c r="AF63" s="22"/>
      <c r="AG63" s="45"/>
      <c r="AH63" s="46"/>
      <c r="AJ63" s="42"/>
      <c r="AK63" s="42"/>
    </row>
    <row r="64" spans="1:37" hidden="1" x14ac:dyDescent="0.25">
      <c r="A64" s="12"/>
      <c r="B64" s="12"/>
      <c r="C64" s="13" t="s">
        <v>42</v>
      </c>
      <c r="D64" s="14">
        <v>1</v>
      </c>
      <c r="E64" s="14">
        <v>1</v>
      </c>
      <c r="F64" s="14">
        <v>1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14">
        <v>1</v>
      </c>
      <c r="M64" s="14">
        <v>1</v>
      </c>
      <c r="N64" s="14">
        <v>1</v>
      </c>
      <c r="O64" s="14">
        <v>1</v>
      </c>
      <c r="P64" s="14">
        <v>1</v>
      </c>
      <c r="Q64" s="14">
        <v>1</v>
      </c>
      <c r="R64" s="14">
        <v>1</v>
      </c>
      <c r="S64" s="14">
        <v>1</v>
      </c>
      <c r="T64" s="14">
        <v>1</v>
      </c>
      <c r="U64" s="14">
        <v>1</v>
      </c>
      <c r="V64" s="14">
        <v>1</v>
      </c>
      <c r="W64" s="14">
        <v>1</v>
      </c>
      <c r="X64" s="14">
        <v>1</v>
      </c>
      <c r="Y64" s="14">
        <v>1</v>
      </c>
      <c r="Z64" s="14">
        <v>1</v>
      </c>
      <c r="AA64" s="14">
        <v>1</v>
      </c>
      <c r="AC64" s="47">
        <f t="shared" si="31"/>
        <v>1</v>
      </c>
      <c r="AD64" s="48">
        <f t="shared" si="32"/>
        <v>1</v>
      </c>
      <c r="AE64" s="44">
        <f t="shared" si="33"/>
        <v>24</v>
      </c>
      <c r="AF64" s="44"/>
      <c r="AG64" s="45"/>
      <c r="AH64" s="46"/>
      <c r="AJ64" s="42"/>
      <c r="AK64" s="42"/>
    </row>
    <row r="65" spans="1:37" hidden="1" x14ac:dyDescent="0.25">
      <c r="A65" s="2" t="s">
        <v>68</v>
      </c>
      <c r="B65" s="2" t="s">
        <v>51</v>
      </c>
      <c r="C65" s="3" t="s">
        <v>37</v>
      </c>
      <c r="D65" s="23">
        <v>78</v>
      </c>
      <c r="E65" s="23">
        <v>78</v>
      </c>
      <c r="F65" s="23">
        <v>78</v>
      </c>
      <c r="G65" s="23">
        <v>78</v>
      </c>
      <c r="H65" s="23">
        <v>78</v>
      </c>
      <c r="I65" s="23">
        <v>78</v>
      </c>
      <c r="J65" s="23">
        <v>78</v>
      </c>
      <c r="K65" s="23">
        <v>78</v>
      </c>
      <c r="L65" s="23">
        <v>78</v>
      </c>
      <c r="M65" s="23">
        <v>78</v>
      </c>
      <c r="N65" s="23">
        <v>78</v>
      </c>
      <c r="O65" s="23">
        <v>78</v>
      </c>
      <c r="P65" s="23">
        <v>78</v>
      </c>
      <c r="Q65" s="23">
        <v>78</v>
      </c>
      <c r="R65" s="23">
        <v>78</v>
      </c>
      <c r="S65" s="23">
        <v>78</v>
      </c>
      <c r="T65" s="23">
        <v>78</v>
      </c>
      <c r="U65" s="23">
        <v>78</v>
      </c>
      <c r="V65" s="23">
        <v>78</v>
      </c>
      <c r="W65" s="23">
        <v>78</v>
      </c>
      <c r="X65" s="23">
        <v>78</v>
      </c>
      <c r="Y65" s="23">
        <v>78</v>
      </c>
      <c r="Z65" s="23">
        <v>78</v>
      </c>
      <c r="AA65" s="23">
        <v>78</v>
      </c>
      <c r="AC65" s="32">
        <f t="shared" si="31"/>
        <v>78</v>
      </c>
      <c r="AD65" s="31">
        <f t="shared" si="32"/>
        <v>78</v>
      </c>
      <c r="AE65" s="31">
        <f t="shared" ref="AE65:AE70" si="34">AVERAGE(D65:AA65)</f>
        <v>78</v>
      </c>
      <c r="AF65" s="22"/>
      <c r="AG65" s="45"/>
      <c r="AH65" s="46"/>
      <c r="AJ65" s="42"/>
      <c r="AK65" s="42"/>
    </row>
    <row r="66" spans="1:37" hidden="1" x14ac:dyDescent="0.25">
      <c r="C66" s="3" t="s">
        <v>40</v>
      </c>
      <c r="D66" s="23">
        <v>78</v>
      </c>
      <c r="E66" s="23">
        <v>78</v>
      </c>
      <c r="F66" s="23">
        <v>78</v>
      </c>
      <c r="G66" s="23">
        <v>78</v>
      </c>
      <c r="H66" s="23">
        <v>78</v>
      </c>
      <c r="I66" s="23">
        <v>78</v>
      </c>
      <c r="J66" s="23">
        <v>78</v>
      </c>
      <c r="K66" s="23">
        <v>78</v>
      </c>
      <c r="L66" s="23">
        <v>78</v>
      </c>
      <c r="M66" s="23">
        <v>78</v>
      </c>
      <c r="N66" s="23">
        <v>78</v>
      </c>
      <c r="O66" s="23">
        <v>78</v>
      </c>
      <c r="P66" s="23">
        <v>78</v>
      </c>
      <c r="Q66" s="23">
        <v>78</v>
      </c>
      <c r="R66" s="23">
        <v>78</v>
      </c>
      <c r="S66" s="23">
        <v>78</v>
      </c>
      <c r="T66" s="23">
        <v>78</v>
      </c>
      <c r="U66" s="23">
        <v>78</v>
      </c>
      <c r="V66" s="23">
        <v>78</v>
      </c>
      <c r="W66" s="23">
        <v>78</v>
      </c>
      <c r="X66" s="23">
        <v>78</v>
      </c>
      <c r="Y66" s="23">
        <v>78</v>
      </c>
      <c r="Z66" s="23">
        <v>78</v>
      </c>
      <c r="AA66" s="23">
        <v>78</v>
      </c>
      <c r="AC66" s="32">
        <f t="shared" si="31"/>
        <v>78</v>
      </c>
      <c r="AD66" s="31">
        <f t="shared" si="32"/>
        <v>78</v>
      </c>
      <c r="AE66" s="31">
        <f t="shared" si="34"/>
        <v>78</v>
      </c>
      <c r="AF66" s="22"/>
      <c r="AG66" s="45"/>
      <c r="AH66" s="46"/>
      <c r="AJ66" s="42"/>
      <c r="AK66" s="42"/>
    </row>
    <row r="67" spans="1:37" hidden="1" x14ac:dyDescent="0.25">
      <c r="C67" s="3" t="s">
        <v>42</v>
      </c>
      <c r="D67" s="23">
        <v>78</v>
      </c>
      <c r="E67" s="23">
        <v>78</v>
      </c>
      <c r="F67" s="23">
        <v>78</v>
      </c>
      <c r="G67" s="23">
        <v>78</v>
      </c>
      <c r="H67" s="23">
        <v>78</v>
      </c>
      <c r="I67" s="23">
        <v>78</v>
      </c>
      <c r="J67" s="23">
        <v>78</v>
      </c>
      <c r="K67" s="23">
        <v>78</v>
      </c>
      <c r="L67" s="23">
        <v>78</v>
      </c>
      <c r="M67" s="23">
        <v>78</v>
      </c>
      <c r="N67" s="23">
        <v>78</v>
      </c>
      <c r="O67" s="23">
        <v>78</v>
      </c>
      <c r="P67" s="23">
        <v>78</v>
      </c>
      <c r="Q67" s="23">
        <v>78</v>
      </c>
      <c r="R67" s="23">
        <v>78</v>
      </c>
      <c r="S67" s="23">
        <v>78</v>
      </c>
      <c r="T67" s="23">
        <v>78</v>
      </c>
      <c r="U67" s="23">
        <v>78</v>
      </c>
      <c r="V67" s="23">
        <v>78</v>
      </c>
      <c r="W67" s="23">
        <v>78</v>
      </c>
      <c r="X67" s="23">
        <v>78</v>
      </c>
      <c r="Y67" s="23">
        <v>78</v>
      </c>
      <c r="Z67" s="23">
        <v>78</v>
      </c>
      <c r="AA67" s="23">
        <v>78</v>
      </c>
      <c r="AC67" s="47">
        <f t="shared" si="31"/>
        <v>78</v>
      </c>
      <c r="AD67" s="48">
        <f t="shared" si="32"/>
        <v>78</v>
      </c>
      <c r="AE67" s="48">
        <f t="shared" si="34"/>
        <v>78</v>
      </c>
      <c r="AF67" s="44"/>
      <c r="AG67" s="45"/>
      <c r="AH67" s="46"/>
      <c r="AJ67" s="42"/>
      <c r="AK67" s="42"/>
    </row>
    <row r="68" spans="1:37" hidden="1" x14ac:dyDescent="0.25">
      <c r="A68" s="12" t="s">
        <v>69</v>
      </c>
      <c r="B68" s="12" t="s">
        <v>51</v>
      </c>
      <c r="C68" s="13" t="s">
        <v>37</v>
      </c>
      <c r="D68" s="17">
        <v>60</v>
      </c>
      <c r="E68" s="17">
        <v>60</v>
      </c>
      <c r="F68" s="17">
        <v>60</v>
      </c>
      <c r="G68" s="17">
        <v>60</v>
      </c>
      <c r="H68" s="17">
        <v>60</v>
      </c>
      <c r="I68" s="17">
        <v>60</v>
      </c>
      <c r="J68" s="17">
        <v>68</v>
      </c>
      <c r="K68" s="17">
        <v>68</v>
      </c>
      <c r="L68" s="17">
        <v>68</v>
      </c>
      <c r="M68" s="17">
        <v>68</v>
      </c>
      <c r="N68" s="17">
        <v>68</v>
      </c>
      <c r="O68" s="17">
        <v>68</v>
      </c>
      <c r="P68" s="17">
        <v>68</v>
      </c>
      <c r="Q68" s="17">
        <v>68</v>
      </c>
      <c r="R68" s="17">
        <v>68</v>
      </c>
      <c r="S68" s="17">
        <v>68</v>
      </c>
      <c r="T68" s="17">
        <v>68</v>
      </c>
      <c r="U68" s="17">
        <v>68</v>
      </c>
      <c r="V68" s="17">
        <v>68</v>
      </c>
      <c r="W68" s="17">
        <v>68</v>
      </c>
      <c r="X68" s="17">
        <v>68</v>
      </c>
      <c r="Y68" s="17">
        <v>68</v>
      </c>
      <c r="Z68" s="17">
        <v>60</v>
      </c>
      <c r="AA68" s="17">
        <v>60</v>
      </c>
      <c r="AC68" s="32">
        <f t="shared" si="31"/>
        <v>68</v>
      </c>
      <c r="AD68" s="31">
        <f t="shared" si="32"/>
        <v>60</v>
      </c>
      <c r="AE68" s="31">
        <f t="shared" si="34"/>
        <v>65.333333333333329</v>
      </c>
      <c r="AF68" s="22"/>
      <c r="AG68" s="49"/>
      <c r="AH68" s="46" t="s">
        <v>70</v>
      </c>
      <c r="AJ68" s="42"/>
      <c r="AK68" s="42"/>
    </row>
    <row r="69" spans="1:37" hidden="1" x14ac:dyDescent="0.25">
      <c r="A69" s="12"/>
      <c r="B69" s="12"/>
      <c r="C69" s="13" t="s">
        <v>40</v>
      </c>
      <c r="D69" s="17">
        <v>60</v>
      </c>
      <c r="E69" s="17">
        <v>60</v>
      </c>
      <c r="F69" s="17">
        <v>60</v>
      </c>
      <c r="G69" s="17">
        <v>60</v>
      </c>
      <c r="H69" s="17">
        <v>60</v>
      </c>
      <c r="I69" s="17">
        <v>60</v>
      </c>
      <c r="J69" s="17">
        <v>68</v>
      </c>
      <c r="K69" s="17">
        <v>68</v>
      </c>
      <c r="L69" s="17">
        <v>68</v>
      </c>
      <c r="M69" s="17">
        <v>68</v>
      </c>
      <c r="N69" s="17">
        <v>68</v>
      </c>
      <c r="O69" s="17">
        <v>68</v>
      </c>
      <c r="P69" s="17">
        <v>68</v>
      </c>
      <c r="Q69" s="17">
        <v>68</v>
      </c>
      <c r="R69" s="17">
        <v>68</v>
      </c>
      <c r="S69" s="17">
        <v>68</v>
      </c>
      <c r="T69" s="17">
        <v>68</v>
      </c>
      <c r="U69" s="17">
        <v>68</v>
      </c>
      <c r="V69" s="17">
        <v>68</v>
      </c>
      <c r="W69" s="17">
        <v>68</v>
      </c>
      <c r="X69" s="17">
        <v>68</v>
      </c>
      <c r="Y69" s="17">
        <v>68</v>
      </c>
      <c r="Z69" s="17">
        <v>60</v>
      </c>
      <c r="AA69" s="17">
        <v>60</v>
      </c>
      <c r="AC69" s="32">
        <f t="shared" si="31"/>
        <v>68</v>
      </c>
      <c r="AD69" s="31">
        <f t="shared" si="32"/>
        <v>60</v>
      </c>
      <c r="AE69" s="31">
        <f t="shared" si="34"/>
        <v>65.333333333333329</v>
      </c>
      <c r="AF69" s="22"/>
      <c r="AG69" s="45"/>
      <c r="AH69" s="46" t="s">
        <v>71</v>
      </c>
      <c r="AJ69" s="42"/>
      <c r="AK69" s="42"/>
    </row>
    <row r="70" spans="1:37" hidden="1" x14ac:dyDescent="0.25">
      <c r="A70" s="12"/>
      <c r="B70" s="12"/>
      <c r="C70" s="13" t="s">
        <v>42</v>
      </c>
      <c r="D70" s="17">
        <v>60</v>
      </c>
      <c r="E70" s="17">
        <v>60</v>
      </c>
      <c r="F70" s="17">
        <v>60</v>
      </c>
      <c r="G70" s="17">
        <v>60</v>
      </c>
      <c r="H70" s="17">
        <v>60</v>
      </c>
      <c r="I70" s="17">
        <v>60</v>
      </c>
      <c r="J70" s="17">
        <v>68</v>
      </c>
      <c r="K70" s="17">
        <v>68</v>
      </c>
      <c r="L70" s="17">
        <v>68</v>
      </c>
      <c r="M70" s="17">
        <v>68</v>
      </c>
      <c r="N70" s="17">
        <v>68</v>
      </c>
      <c r="O70" s="17">
        <v>68</v>
      </c>
      <c r="P70" s="17">
        <v>68</v>
      </c>
      <c r="Q70" s="17">
        <v>68</v>
      </c>
      <c r="R70" s="17">
        <v>68</v>
      </c>
      <c r="S70" s="17">
        <v>68</v>
      </c>
      <c r="T70" s="17">
        <v>68</v>
      </c>
      <c r="U70" s="17">
        <v>68</v>
      </c>
      <c r="V70" s="17">
        <v>68</v>
      </c>
      <c r="W70" s="17">
        <v>68</v>
      </c>
      <c r="X70" s="17">
        <v>68</v>
      </c>
      <c r="Y70" s="17">
        <v>68</v>
      </c>
      <c r="Z70" s="17">
        <v>60</v>
      </c>
      <c r="AA70" s="17">
        <v>60</v>
      </c>
      <c r="AC70" s="47">
        <f t="shared" si="31"/>
        <v>68</v>
      </c>
      <c r="AD70" s="48">
        <f t="shared" si="32"/>
        <v>60</v>
      </c>
      <c r="AE70" s="48">
        <f t="shared" si="34"/>
        <v>65.333333333333329</v>
      </c>
      <c r="AF70" s="44"/>
      <c r="AG70" s="45"/>
      <c r="AH70" s="46" t="s">
        <v>72</v>
      </c>
      <c r="AJ70" s="42"/>
      <c r="AK70" s="42"/>
    </row>
    <row r="71" spans="1:37" hidden="1" x14ac:dyDescent="0.25">
      <c r="A71" s="2" t="s">
        <v>52</v>
      </c>
      <c r="B71" s="2" t="s">
        <v>36</v>
      </c>
      <c r="C71" s="3" t="s">
        <v>37</v>
      </c>
      <c r="D71" s="20">
        <v>0</v>
      </c>
      <c r="E71" s="20">
        <v>0</v>
      </c>
      <c r="F71" s="20">
        <v>0</v>
      </c>
      <c r="G71" s="20">
        <v>0.05</v>
      </c>
      <c r="H71" s="20">
        <v>0.05</v>
      </c>
      <c r="I71" s="20">
        <v>0.05</v>
      </c>
      <c r="J71" s="20">
        <v>0.8</v>
      </c>
      <c r="K71" s="20">
        <v>0.7</v>
      </c>
      <c r="L71" s="20">
        <v>0.5</v>
      </c>
      <c r="M71" s="20">
        <v>0.4</v>
      </c>
      <c r="N71" s="20">
        <v>0.25</v>
      </c>
      <c r="O71" s="20">
        <v>0.25</v>
      </c>
      <c r="P71" s="20">
        <v>0.25</v>
      </c>
      <c r="Q71" s="20">
        <v>0.25</v>
      </c>
      <c r="R71" s="20">
        <v>0.5</v>
      </c>
      <c r="S71" s="20">
        <v>0.6</v>
      </c>
      <c r="T71" s="20">
        <v>0.7</v>
      </c>
      <c r="U71" s="20">
        <v>0.7</v>
      </c>
      <c r="V71" s="20">
        <v>0.4</v>
      </c>
      <c r="W71" s="20">
        <v>0.25</v>
      </c>
      <c r="X71" s="20">
        <v>0.2</v>
      </c>
      <c r="Y71" s="20">
        <v>0.2</v>
      </c>
      <c r="Z71" s="20">
        <v>0.05</v>
      </c>
      <c r="AA71" s="20">
        <v>0.05</v>
      </c>
      <c r="AC71" s="21">
        <f t="shared" si="31"/>
        <v>0.8</v>
      </c>
      <c r="AD71" s="22">
        <f t="shared" si="32"/>
        <v>0</v>
      </c>
      <c r="AE71" s="22">
        <f>SUM(D71:AA71)</f>
        <v>7.2</v>
      </c>
      <c r="AF71" s="23">
        <f>SUMPRODUCT(AE71:AE73,[1]Notes!$C$49:$C$51)</f>
        <v>2628</v>
      </c>
      <c r="AG71" s="40"/>
      <c r="AH71" s="41"/>
      <c r="AJ71" s="42"/>
      <c r="AK71" s="42"/>
    </row>
    <row r="72" spans="1:37" hidden="1" x14ac:dyDescent="0.25">
      <c r="C72" s="3" t="s">
        <v>40</v>
      </c>
      <c r="D72" s="20">
        <v>0</v>
      </c>
      <c r="E72" s="20">
        <v>0</v>
      </c>
      <c r="F72" s="20">
        <v>0</v>
      </c>
      <c r="G72" s="20">
        <v>0.05</v>
      </c>
      <c r="H72" s="20">
        <v>0.05</v>
      </c>
      <c r="I72" s="20">
        <v>0.05</v>
      </c>
      <c r="J72" s="20">
        <v>0.8</v>
      </c>
      <c r="K72" s="20">
        <v>0.7</v>
      </c>
      <c r="L72" s="20">
        <v>0.5</v>
      </c>
      <c r="M72" s="20">
        <v>0.4</v>
      </c>
      <c r="N72" s="20">
        <v>0.25</v>
      </c>
      <c r="O72" s="20">
        <v>0.25</v>
      </c>
      <c r="P72" s="20">
        <v>0.25</v>
      </c>
      <c r="Q72" s="20">
        <v>0.25</v>
      </c>
      <c r="R72" s="20">
        <v>0.5</v>
      </c>
      <c r="S72" s="20">
        <v>0.6</v>
      </c>
      <c r="T72" s="20">
        <v>0.7</v>
      </c>
      <c r="U72" s="20">
        <v>0.7</v>
      </c>
      <c r="V72" s="20">
        <v>0.4</v>
      </c>
      <c r="W72" s="20">
        <v>0.25</v>
      </c>
      <c r="X72" s="20">
        <v>0.2</v>
      </c>
      <c r="Y72" s="20">
        <v>0.2</v>
      </c>
      <c r="Z72" s="20">
        <v>0.05</v>
      </c>
      <c r="AA72" s="20">
        <v>0.05</v>
      </c>
      <c r="AC72" s="21">
        <f t="shared" si="31"/>
        <v>0.8</v>
      </c>
      <c r="AD72" s="22">
        <f t="shared" si="32"/>
        <v>0</v>
      </c>
      <c r="AE72" s="22">
        <f>SUM(D72:AA72)</f>
        <v>7.2</v>
      </c>
      <c r="AF72" s="22"/>
      <c r="AG72" s="40"/>
      <c r="AH72" s="41"/>
      <c r="AJ72" s="42"/>
      <c r="AK72" s="42"/>
    </row>
    <row r="73" spans="1:37" hidden="1" x14ac:dyDescent="0.25">
      <c r="C73" s="3" t="s">
        <v>42</v>
      </c>
      <c r="D73" s="20">
        <v>0</v>
      </c>
      <c r="E73" s="20">
        <v>0</v>
      </c>
      <c r="F73" s="20">
        <v>0</v>
      </c>
      <c r="G73" s="20">
        <v>0.05</v>
      </c>
      <c r="H73" s="20">
        <v>0.05</v>
      </c>
      <c r="I73" s="20">
        <v>0.05</v>
      </c>
      <c r="J73" s="20">
        <v>0.8</v>
      </c>
      <c r="K73" s="20">
        <v>0.7</v>
      </c>
      <c r="L73" s="20">
        <v>0.5</v>
      </c>
      <c r="M73" s="20">
        <v>0.4</v>
      </c>
      <c r="N73" s="20">
        <v>0.25</v>
      </c>
      <c r="O73" s="20">
        <v>0.25</v>
      </c>
      <c r="P73" s="20">
        <v>0.25</v>
      </c>
      <c r="Q73" s="20">
        <v>0.25</v>
      </c>
      <c r="R73" s="20">
        <v>0.5</v>
      </c>
      <c r="S73" s="20">
        <v>0.6</v>
      </c>
      <c r="T73" s="20">
        <v>0.7</v>
      </c>
      <c r="U73" s="20">
        <v>0.7</v>
      </c>
      <c r="V73" s="20">
        <v>0.4</v>
      </c>
      <c r="W73" s="20">
        <v>0.25</v>
      </c>
      <c r="X73" s="20">
        <v>0.2</v>
      </c>
      <c r="Y73" s="20">
        <v>0.2</v>
      </c>
      <c r="Z73" s="20">
        <v>0.05</v>
      </c>
      <c r="AA73" s="20">
        <v>0.05</v>
      </c>
      <c r="AC73" s="43">
        <f t="shared" si="31"/>
        <v>0.8</v>
      </c>
      <c r="AD73" s="44">
        <f t="shared" si="32"/>
        <v>0</v>
      </c>
      <c r="AE73" s="44">
        <f>SUM(D73:AA73)</f>
        <v>7.2</v>
      </c>
      <c r="AF73" s="44"/>
      <c r="AG73" s="40"/>
      <c r="AH73" s="41"/>
      <c r="AJ73" s="42"/>
      <c r="AK73" s="42"/>
    </row>
    <row r="74" spans="1:37" hidden="1" x14ac:dyDescent="0.25">
      <c r="A74" s="12" t="s">
        <v>54</v>
      </c>
      <c r="B74" s="12" t="s">
        <v>51</v>
      </c>
      <c r="C74" s="13" t="s">
        <v>37</v>
      </c>
      <c r="D74" s="17">
        <v>130</v>
      </c>
      <c r="E74" s="17">
        <v>130</v>
      </c>
      <c r="F74" s="17">
        <v>130</v>
      </c>
      <c r="G74" s="17">
        <v>130</v>
      </c>
      <c r="H74" s="17">
        <v>130</v>
      </c>
      <c r="I74" s="17">
        <v>130</v>
      </c>
      <c r="J74" s="17">
        <v>130</v>
      </c>
      <c r="K74" s="17">
        <v>130</v>
      </c>
      <c r="L74" s="17">
        <v>130</v>
      </c>
      <c r="M74" s="17">
        <v>130</v>
      </c>
      <c r="N74" s="17">
        <v>130</v>
      </c>
      <c r="O74" s="17">
        <v>130</v>
      </c>
      <c r="P74" s="17">
        <v>130</v>
      </c>
      <c r="Q74" s="17">
        <v>130</v>
      </c>
      <c r="R74" s="17">
        <v>130</v>
      </c>
      <c r="S74" s="17">
        <v>130</v>
      </c>
      <c r="T74" s="17">
        <v>130</v>
      </c>
      <c r="U74" s="17">
        <v>130</v>
      </c>
      <c r="V74" s="17">
        <v>130</v>
      </c>
      <c r="W74" s="17">
        <v>130</v>
      </c>
      <c r="X74" s="17">
        <v>130</v>
      </c>
      <c r="Y74" s="17">
        <v>130</v>
      </c>
      <c r="Z74" s="17">
        <v>130</v>
      </c>
      <c r="AA74" s="17">
        <v>130</v>
      </c>
      <c r="AC74" s="32">
        <f t="shared" si="31"/>
        <v>130</v>
      </c>
      <c r="AD74" s="31">
        <f t="shared" si="32"/>
        <v>130</v>
      </c>
      <c r="AE74" s="31">
        <f>AVERAGE(D74:AA74)</f>
        <v>130</v>
      </c>
      <c r="AF74" s="22"/>
      <c r="AG74" s="45"/>
      <c r="AH74" s="46"/>
      <c r="AJ74" s="42"/>
      <c r="AK74" s="42"/>
    </row>
    <row r="75" spans="1:37" hidden="1" x14ac:dyDescent="0.25">
      <c r="A75" s="12"/>
      <c r="B75" s="12"/>
      <c r="C75" s="13" t="s">
        <v>40</v>
      </c>
      <c r="D75" s="17">
        <v>130</v>
      </c>
      <c r="E75" s="17">
        <v>130</v>
      </c>
      <c r="F75" s="17">
        <v>130</v>
      </c>
      <c r="G75" s="17">
        <v>130</v>
      </c>
      <c r="H75" s="17">
        <v>130</v>
      </c>
      <c r="I75" s="17">
        <v>130</v>
      </c>
      <c r="J75" s="17">
        <v>130</v>
      </c>
      <c r="K75" s="17">
        <v>130</v>
      </c>
      <c r="L75" s="17">
        <v>130</v>
      </c>
      <c r="M75" s="17">
        <v>130</v>
      </c>
      <c r="N75" s="17">
        <v>130</v>
      </c>
      <c r="O75" s="17">
        <v>130</v>
      </c>
      <c r="P75" s="17">
        <v>130</v>
      </c>
      <c r="Q75" s="17">
        <v>130</v>
      </c>
      <c r="R75" s="17">
        <v>130</v>
      </c>
      <c r="S75" s="17">
        <v>130</v>
      </c>
      <c r="T75" s="17">
        <v>130</v>
      </c>
      <c r="U75" s="17">
        <v>130</v>
      </c>
      <c r="V75" s="17">
        <v>130</v>
      </c>
      <c r="W75" s="17">
        <v>130</v>
      </c>
      <c r="X75" s="17">
        <v>130</v>
      </c>
      <c r="Y75" s="17">
        <v>130</v>
      </c>
      <c r="Z75" s="17">
        <v>130</v>
      </c>
      <c r="AA75" s="17">
        <v>130</v>
      </c>
      <c r="AC75" s="32">
        <f t="shared" si="31"/>
        <v>130</v>
      </c>
      <c r="AD75" s="31">
        <f t="shared" si="32"/>
        <v>130</v>
      </c>
      <c r="AE75" s="31">
        <f>AVERAGE(D75:AA75)</f>
        <v>130</v>
      </c>
      <c r="AF75" s="22"/>
      <c r="AG75" s="45"/>
      <c r="AH75" s="46"/>
      <c r="AJ75" s="42"/>
      <c r="AK75" s="42"/>
    </row>
    <row r="76" spans="1:37" hidden="1" x14ac:dyDescent="0.25">
      <c r="A76" s="12"/>
      <c r="B76" s="12"/>
      <c r="C76" s="13" t="s">
        <v>42</v>
      </c>
      <c r="D76" s="17">
        <v>130</v>
      </c>
      <c r="E76" s="17">
        <v>130</v>
      </c>
      <c r="F76" s="17">
        <v>130</v>
      </c>
      <c r="G76" s="17">
        <v>130</v>
      </c>
      <c r="H76" s="17">
        <v>130</v>
      </c>
      <c r="I76" s="17">
        <v>130</v>
      </c>
      <c r="J76" s="17">
        <v>130</v>
      </c>
      <c r="K76" s="17">
        <v>130</v>
      </c>
      <c r="L76" s="17">
        <v>130</v>
      </c>
      <c r="M76" s="17">
        <v>130</v>
      </c>
      <c r="N76" s="17">
        <v>130</v>
      </c>
      <c r="O76" s="17">
        <v>130</v>
      </c>
      <c r="P76" s="17">
        <v>130</v>
      </c>
      <c r="Q76" s="17">
        <v>130</v>
      </c>
      <c r="R76" s="17">
        <v>130</v>
      </c>
      <c r="S76" s="17">
        <v>130</v>
      </c>
      <c r="T76" s="17">
        <v>130</v>
      </c>
      <c r="U76" s="17">
        <v>130</v>
      </c>
      <c r="V76" s="17">
        <v>130</v>
      </c>
      <c r="W76" s="17">
        <v>130</v>
      </c>
      <c r="X76" s="17">
        <v>130</v>
      </c>
      <c r="Y76" s="17">
        <v>130</v>
      </c>
      <c r="Z76" s="17">
        <v>130</v>
      </c>
      <c r="AA76" s="17">
        <v>130</v>
      </c>
      <c r="AC76" s="47">
        <f t="shared" si="31"/>
        <v>130</v>
      </c>
      <c r="AD76" s="48">
        <f t="shared" si="32"/>
        <v>130</v>
      </c>
      <c r="AE76" s="48">
        <f>AVERAGE(D76:AA76)</f>
        <v>130</v>
      </c>
      <c r="AF76" s="44"/>
      <c r="AG76" s="45"/>
      <c r="AH76" s="46"/>
      <c r="AJ76" s="42"/>
      <c r="AK76" s="42"/>
    </row>
    <row r="77" spans="1:37" hidden="1" x14ac:dyDescent="0.25">
      <c r="A77" s="2" t="s">
        <v>55</v>
      </c>
      <c r="B77" s="2" t="s">
        <v>36</v>
      </c>
      <c r="C77" s="3" t="s">
        <v>37</v>
      </c>
      <c r="D77" s="20">
        <v>0.9</v>
      </c>
      <c r="E77" s="20">
        <v>0.9</v>
      </c>
      <c r="F77" s="20">
        <v>0.9</v>
      </c>
      <c r="G77" s="20">
        <v>0.9</v>
      </c>
      <c r="H77" s="20">
        <v>0.9</v>
      </c>
      <c r="I77" s="20">
        <v>0.9</v>
      </c>
      <c r="J77" s="20">
        <v>0.9</v>
      </c>
      <c r="K77" s="20">
        <v>0.9</v>
      </c>
      <c r="L77" s="20">
        <v>0.9</v>
      </c>
      <c r="M77" s="20">
        <v>0.9</v>
      </c>
      <c r="N77" s="20">
        <v>0.9</v>
      </c>
      <c r="O77" s="20">
        <v>0.9</v>
      </c>
      <c r="P77" s="20">
        <v>0.9</v>
      </c>
      <c r="Q77" s="20">
        <v>0.9</v>
      </c>
      <c r="R77" s="20">
        <v>0.9</v>
      </c>
      <c r="S77" s="20">
        <v>0.9</v>
      </c>
      <c r="T77" s="20">
        <v>0.9</v>
      </c>
      <c r="U77" s="20">
        <v>0.9</v>
      </c>
      <c r="V77" s="20">
        <v>0.9</v>
      </c>
      <c r="W77" s="20">
        <v>0.9</v>
      </c>
      <c r="X77" s="20">
        <v>0.9</v>
      </c>
      <c r="Y77" s="20">
        <v>0.9</v>
      </c>
      <c r="Z77" s="20">
        <v>0.9</v>
      </c>
      <c r="AA77" s="20">
        <v>0.9</v>
      </c>
      <c r="AC77" s="21">
        <f t="shared" si="31"/>
        <v>0.9</v>
      </c>
      <c r="AD77" s="22">
        <f t="shared" si="32"/>
        <v>0.9</v>
      </c>
      <c r="AE77" s="22">
        <f t="shared" ref="AE77:AE88" si="35">SUM(D77:AA77)</f>
        <v>21.599999999999994</v>
      </c>
      <c r="AF77" s="23">
        <f>SUMPRODUCT(AE77:AE79,[1]Notes!$C$49:$C$51)</f>
        <v>7883.9999999999982</v>
      </c>
      <c r="AG77" s="45"/>
      <c r="AH77" s="46"/>
      <c r="AJ77" s="42"/>
      <c r="AK77" s="42"/>
    </row>
    <row r="78" spans="1:37" hidden="1" x14ac:dyDescent="0.25">
      <c r="C78" s="3" t="s">
        <v>40</v>
      </c>
      <c r="D78" s="20">
        <v>0.9</v>
      </c>
      <c r="E78" s="20">
        <v>0.9</v>
      </c>
      <c r="F78" s="20">
        <v>0.9</v>
      </c>
      <c r="G78" s="20">
        <v>0.9</v>
      </c>
      <c r="H78" s="20">
        <v>0.9</v>
      </c>
      <c r="I78" s="20">
        <v>0.9</v>
      </c>
      <c r="J78" s="20">
        <v>0.9</v>
      </c>
      <c r="K78" s="20">
        <v>0.9</v>
      </c>
      <c r="L78" s="20">
        <v>0.9</v>
      </c>
      <c r="M78" s="20">
        <v>0.9</v>
      </c>
      <c r="N78" s="20">
        <v>0.9</v>
      </c>
      <c r="O78" s="20">
        <v>0.9</v>
      </c>
      <c r="P78" s="20">
        <v>0.9</v>
      </c>
      <c r="Q78" s="20">
        <v>0.9</v>
      </c>
      <c r="R78" s="20">
        <v>0.9</v>
      </c>
      <c r="S78" s="20">
        <v>0.9</v>
      </c>
      <c r="T78" s="20">
        <v>0.9</v>
      </c>
      <c r="U78" s="20">
        <v>0.9</v>
      </c>
      <c r="V78" s="20">
        <v>0.9</v>
      </c>
      <c r="W78" s="20">
        <v>0.9</v>
      </c>
      <c r="X78" s="20">
        <v>0.9</v>
      </c>
      <c r="Y78" s="20">
        <v>0.9</v>
      </c>
      <c r="Z78" s="20">
        <v>0.9</v>
      </c>
      <c r="AA78" s="20">
        <v>0.9</v>
      </c>
      <c r="AC78" s="21">
        <f t="shared" si="31"/>
        <v>0.9</v>
      </c>
      <c r="AD78" s="22">
        <f t="shared" si="32"/>
        <v>0.9</v>
      </c>
      <c r="AE78" s="22">
        <f t="shared" si="35"/>
        <v>21.599999999999994</v>
      </c>
      <c r="AF78" s="22"/>
      <c r="AG78" s="45"/>
      <c r="AH78" s="46"/>
      <c r="AJ78" s="42"/>
      <c r="AK78" s="42"/>
    </row>
    <row r="79" spans="1:37" hidden="1" x14ac:dyDescent="0.25">
      <c r="C79" s="3" t="s">
        <v>42</v>
      </c>
      <c r="D79" s="20">
        <v>0.9</v>
      </c>
      <c r="E79" s="20">
        <v>0.9</v>
      </c>
      <c r="F79" s="20">
        <v>0.9</v>
      </c>
      <c r="G79" s="20">
        <v>0.9</v>
      </c>
      <c r="H79" s="20">
        <v>0.9</v>
      </c>
      <c r="I79" s="20">
        <v>0.9</v>
      </c>
      <c r="J79" s="20">
        <v>0.9</v>
      </c>
      <c r="K79" s="20">
        <v>0.9</v>
      </c>
      <c r="L79" s="20">
        <v>0.9</v>
      </c>
      <c r="M79" s="20">
        <v>0.9</v>
      </c>
      <c r="N79" s="20">
        <v>0.9</v>
      </c>
      <c r="O79" s="20">
        <v>0.9</v>
      </c>
      <c r="P79" s="20">
        <v>0.9</v>
      </c>
      <c r="Q79" s="20">
        <v>0.9</v>
      </c>
      <c r="R79" s="20">
        <v>0.9</v>
      </c>
      <c r="S79" s="20">
        <v>0.9</v>
      </c>
      <c r="T79" s="20">
        <v>0.9</v>
      </c>
      <c r="U79" s="20">
        <v>0.9</v>
      </c>
      <c r="V79" s="20">
        <v>0.9</v>
      </c>
      <c r="W79" s="20">
        <v>0.9</v>
      </c>
      <c r="X79" s="20">
        <v>0.9</v>
      </c>
      <c r="Y79" s="20">
        <v>0.9</v>
      </c>
      <c r="Z79" s="20">
        <v>0.9</v>
      </c>
      <c r="AA79" s="20">
        <v>0.9</v>
      </c>
      <c r="AC79" s="43">
        <f t="shared" si="31"/>
        <v>0.9</v>
      </c>
      <c r="AD79" s="44">
        <f t="shared" si="32"/>
        <v>0.9</v>
      </c>
      <c r="AE79" s="44">
        <f t="shared" si="35"/>
        <v>21.599999999999994</v>
      </c>
      <c r="AF79" s="44"/>
      <c r="AG79" s="45"/>
      <c r="AH79" s="46"/>
      <c r="AJ79" s="42"/>
      <c r="AK79" s="42"/>
    </row>
    <row r="80" spans="1:37" hidden="1" x14ac:dyDescent="0.25">
      <c r="A80" s="12" t="s">
        <v>58</v>
      </c>
      <c r="B80" s="12" t="s">
        <v>36</v>
      </c>
      <c r="C80" s="13" t="s">
        <v>37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0.5</v>
      </c>
      <c r="K80" s="14">
        <v>0.5</v>
      </c>
      <c r="L80" s="14">
        <v>0</v>
      </c>
      <c r="M80" s="14">
        <v>0</v>
      </c>
      <c r="N80" s="14">
        <v>0</v>
      </c>
      <c r="O80" s="14">
        <v>0.2</v>
      </c>
      <c r="P80" s="14">
        <v>0.2</v>
      </c>
      <c r="Q80" s="14">
        <v>0</v>
      </c>
      <c r="R80" s="14">
        <v>0</v>
      </c>
      <c r="S80" s="14">
        <v>0</v>
      </c>
      <c r="T80" s="14">
        <v>0.5</v>
      </c>
      <c r="U80" s="14">
        <v>0.5</v>
      </c>
      <c r="V80" s="14">
        <v>0.5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C80" s="21">
        <f t="shared" si="31"/>
        <v>0.5</v>
      </c>
      <c r="AD80" s="22">
        <f t="shared" si="32"/>
        <v>0</v>
      </c>
      <c r="AE80" s="22">
        <f t="shared" si="35"/>
        <v>2.9</v>
      </c>
      <c r="AF80" s="23">
        <f>SUMPRODUCT(AE80:AE82,[1]Notes!$C$49:$C$51)</f>
        <v>1058.5</v>
      </c>
      <c r="AG80" s="50"/>
      <c r="AH80" s="46" t="s">
        <v>70</v>
      </c>
      <c r="AJ80" s="42"/>
      <c r="AK80" s="42"/>
    </row>
    <row r="81" spans="1:37" hidden="1" x14ac:dyDescent="0.25">
      <c r="A81" s="12"/>
      <c r="B81" s="12"/>
      <c r="C81" s="13" t="s">
        <v>40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0.5</v>
      </c>
      <c r="K81" s="14">
        <v>0.5</v>
      </c>
      <c r="L81" s="14">
        <v>0</v>
      </c>
      <c r="M81" s="14">
        <v>0</v>
      </c>
      <c r="N81" s="14">
        <v>0</v>
      </c>
      <c r="O81" s="14">
        <v>0.2</v>
      </c>
      <c r="P81" s="14">
        <v>0.2</v>
      </c>
      <c r="Q81" s="14">
        <v>0</v>
      </c>
      <c r="R81" s="14">
        <v>0</v>
      </c>
      <c r="S81" s="14">
        <v>0</v>
      </c>
      <c r="T81" s="14">
        <v>0.5</v>
      </c>
      <c r="U81" s="14">
        <v>0.5</v>
      </c>
      <c r="V81" s="14">
        <v>0.5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C81" s="21">
        <f t="shared" si="31"/>
        <v>0.5</v>
      </c>
      <c r="AD81" s="22">
        <f t="shared" si="32"/>
        <v>0</v>
      </c>
      <c r="AE81" s="22">
        <f t="shared" si="35"/>
        <v>2.9</v>
      </c>
      <c r="AF81" s="22"/>
      <c r="AG81" s="40"/>
      <c r="AH81" s="46" t="s">
        <v>71</v>
      </c>
      <c r="AJ81" s="42"/>
      <c r="AK81" s="42"/>
    </row>
    <row r="82" spans="1:37" hidden="1" x14ac:dyDescent="0.25">
      <c r="A82" s="12"/>
      <c r="B82" s="12"/>
      <c r="C82" s="13" t="s">
        <v>42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0.5</v>
      </c>
      <c r="K82" s="14">
        <v>0.5</v>
      </c>
      <c r="L82" s="14">
        <v>0</v>
      </c>
      <c r="M82" s="14">
        <v>0</v>
      </c>
      <c r="N82" s="14">
        <v>0</v>
      </c>
      <c r="O82" s="14">
        <v>0.2</v>
      </c>
      <c r="P82" s="14">
        <v>0.2</v>
      </c>
      <c r="Q82" s="14">
        <v>0</v>
      </c>
      <c r="R82" s="14">
        <v>0</v>
      </c>
      <c r="S82" s="14">
        <v>0</v>
      </c>
      <c r="T82" s="14">
        <v>0.5</v>
      </c>
      <c r="U82" s="14">
        <v>0.5</v>
      </c>
      <c r="V82" s="14">
        <v>0.5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C82" s="43">
        <f t="shared" si="31"/>
        <v>0.5</v>
      </c>
      <c r="AD82" s="44">
        <f t="shared" si="32"/>
        <v>0</v>
      </c>
      <c r="AE82" s="44">
        <f t="shared" si="35"/>
        <v>2.9</v>
      </c>
      <c r="AF82" s="44"/>
      <c r="AG82" s="40"/>
      <c r="AH82" s="46" t="s">
        <v>72</v>
      </c>
      <c r="AJ82" s="42"/>
      <c r="AK82" s="42"/>
    </row>
    <row r="83" spans="1:37" hidden="1" x14ac:dyDescent="0.25">
      <c r="A83" s="2" t="s">
        <v>59</v>
      </c>
      <c r="B83" s="2" t="s">
        <v>36</v>
      </c>
      <c r="C83" s="3" t="s">
        <v>37</v>
      </c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0.35</v>
      </c>
      <c r="L83" s="20">
        <v>0.69</v>
      </c>
      <c r="M83" s="20">
        <v>0.43</v>
      </c>
      <c r="N83" s="20">
        <v>0.37</v>
      </c>
      <c r="O83" s="20">
        <v>0.43</v>
      </c>
      <c r="P83" s="20">
        <v>0.57999999999999996</v>
      </c>
      <c r="Q83" s="20">
        <v>0.48</v>
      </c>
      <c r="R83" s="20">
        <v>0.37</v>
      </c>
      <c r="S83" s="20">
        <v>0.37</v>
      </c>
      <c r="T83" s="20">
        <v>0.46</v>
      </c>
      <c r="U83" s="20">
        <v>0.62</v>
      </c>
      <c r="V83" s="20">
        <v>0.2</v>
      </c>
      <c r="W83" s="20">
        <v>0.12</v>
      </c>
      <c r="X83" s="20">
        <v>0.04</v>
      </c>
      <c r="Y83" s="20">
        <v>0.04</v>
      </c>
      <c r="Z83" s="20">
        <v>0</v>
      </c>
      <c r="AA83" s="20">
        <v>0</v>
      </c>
      <c r="AC83" s="21">
        <f t="shared" si="31"/>
        <v>0.69</v>
      </c>
      <c r="AD83" s="22">
        <f t="shared" si="32"/>
        <v>0</v>
      </c>
      <c r="AE83" s="22">
        <f t="shared" si="35"/>
        <v>5.5500000000000007</v>
      </c>
      <c r="AF83" s="23">
        <f>SUMPRODUCT(AE83:AE85,[1]Notes!$C$49:$C$51)</f>
        <v>2025.75</v>
      </c>
      <c r="AG83" s="40"/>
      <c r="AH83" s="41"/>
      <c r="AJ83" s="42"/>
      <c r="AK83" s="42"/>
    </row>
    <row r="84" spans="1:37" hidden="1" x14ac:dyDescent="0.25">
      <c r="C84" s="3" t="s">
        <v>40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0.35</v>
      </c>
      <c r="L84" s="20">
        <v>0.69</v>
      </c>
      <c r="M84" s="20">
        <v>0.43</v>
      </c>
      <c r="N84" s="20">
        <v>0.37</v>
      </c>
      <c r="O84" s="20">
        <v>0.43</v>
      </c>
      <c r="P84" s="20">
        <v>0.57999999999999996</v>
      </c>
      <c r="Q84" s="20">
        <v>0.48</v>
      </c>
      <c r="R84" s="20">
        <v>0.37</v>
      </c>
      <c r="S84" s="20">
        <v>0.37</v>
      </c>
      <c r="T84" s="20">
        <v>0.46</v>
      </c>
      <c r="U84" s="20">
        <v>0.62</v>
      </c>
      <c r="V84" s="20">
        <v>0.2</v>
      </c>
      <c r="W84" s="20">
        <v>0.12</v>
      </c>
      <c r="X84" s="20">
        <v>0.04</v>
      </c>
      <c r="Y84" s="20">
        <v>0.04</v>
      </c>
      <c r="Z84" s="20">
        <v>0</v>
      </c>
      <c r="AA84" s="20">
        <v>0</v>
      </c>
      <c r="AC84" s="21">
        <f t="shared" si="31"/>
        <v>0.69</v>
      </c>
      <c r="AD84" s="22">
        <f t="shared" si="32"/>
        <v>0</v>
      </c>
      <c r="AE84" s="22">
        <f t="shared" si="35"/>
        <v>5.5500000000000007</v>
      </c>
      <c r="AF84" s="22"/>
      <c r="AG84" s="40"/>
      <c r="AH84" s="41"/>
      <c r="AJ84" s="42"/>
      <c r="AK84" s="42"/>
    </row>
    <row r="85" spans="1:37" hidden="1" x14ac:dyDescent="0.25">
      <c r="C85" s="3" t="s">
        <v>42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0.35</v>
      </c>
      <c r="L85" s="20">
        <v>0.69</v>
      </c>
      <c r="M85" s="20">
        <v>0.43</v>
      </c>
      <c r="N85" s="20">
        <v>0.37</v>
      </c>
      <c r="O85" s="20">
        <v>0.43</v>
      </c>
      <c r="P85" s="20">
        <v>0.57999999999999996</v>
      </c>
      <c r="Q85" s="20">
        <v>0.48</v>
      </c>
      <c r="R85" s="20">
        <v>0.37</v>
      </c>
      <c r="S85" s="20">
        <v>0.37</v>
      </c>
      <c r="T85" s="20">
        <v>0.46</v>
      </c>
      <c r="U85" s="20">
        <v>0.62</v>
      </c>
      <c r="V85" s="20">
        <v>0.2</v>
      </c>
      <c r="W85" s="20">
        <v>0.12</v>
      </c>
      <c r="X85" s="20">
        <v>0.04</v>
      </c>
      <c r="Y85" s="20">
        <v>0.04</v>
      </c>
      <c r="Z85" s="20">
        <v>0</v>
      </c>
      <c r="AA85" s="20">
        <v>0</v>
      </c>
      <c r="AC85" s="43">
        <f t="shared" si="31"/>
        <v>0.69</v>
      </c>
      <c r="AD85" s="44">
        <f t="shared" si="32"/>
        <v>0</v>
      </c>
      <c r="AE85" s="44">
        <f t="shared" si="35"/>
        <v>5.5500000000000007</v>
      </c>
      <c r="AF85" s="44"/>
      <c r="AG85" s="40"/>
      <c r="AH85" s="41"/>
      <c r="AJ85" s="42"/>
      <c r="AK85" s="42"/>
    </row>
    <row r="86" spans="1:37" ht="15.6" customHeight="1" x14ac:dyDescent="0.25">
      <c r="A86" s="12" t="s">
        <v>60</v>
      </c>
      <c r="B86" s="12" t="s">
        <v>36</v>
      </c>
      <c r="C86" s="13" t="s">
        <v>37</v>
      </c>
      <c r="D86" s="14">
        <v>1</v>
      </c>
      <c r="E86" s="14">
        <v>1</v>
      </c>
      <c r="F86" s="14">
        <v>1</v>
      </c>
      <c r="G86" s="14">
        <v>1</v>
      </c>
      <c r="H86" s="14">
        <v>1</v>
      </c>
      <c r="I86" s="14">
        <v>1</v>
      </c>
      <c r="J86" s="14">
        <v>1</v>
      </c>
      <c r="K86" s="14">
        <v>1</v>
      </c>
      <c r="L86" s="14">
        <v>1</v>
      </c>
      <c r="M86" s="14">
        <v>1</v>
      </c>
      <c r="N86" s="14">
        <v>1</v>
      </c>
      <c r="O86" s="14">
        <v>1</v>
      </c>
      <c r="P86" s="14">
        <v>1</v>
      </c>
      <c r="Q86" s="14">
        <v>1</v>
      </c>
      <c r="R86" s="14">
        <v>1</v>
      </c>
      <c r="S86" s="14">
        <v>1</v>
      </c>
      <c r="T86" s="14">
        <v>1</v>
      </c>
      <c r="U86" s="14">
        <v>1</v>
      </c>
      <c r="V86" s="14">
        <v>1</v>
      </c>
      <c r="W86" s="14">
        <v>1</v>
      </c>
      <c r="X86" s="14">
        <v>1</v>
      </c>
      <c r="Y86" s="14">
        <v>1</v>
      </c>
      <c r="Z86" s="14">
        <v>1</v>
      </c>
      <c r="AA86" s="14">
        <v>1</v>
      </c>
      <c r="AC86" s="21">
        <f t="shared" si="31"/>
        <v>1</v>
      </c>
      <c r="AD86" s="22">
        <f t="shared" si="32"/>
        <v>1</v>
      </c>
      <c r="AE86" s="22">
        <f t="shared" si="35"/>
        <v>24</v>
      </c>
      <c r="AF86" s="23">
        <f>SUMPRODUCT(AE86:AE88,[1]Notes!$C$49:$C$51)</f>
        <v>8760</v>
      </c>
      <c r="AG86" s="40"/>
      <c r="AH86" s="41"/>
      <c r="AJ86" s="42"/>
      <c r="AK86" s="42"/>
    </row>
    <row r="87" spans="1:37" ht="16.899999999999999" customHeight="1" x14ac:dyDescent="0.25">
      <c r="A87" s="12"/>
      <c r="B87" s="12"/>
      <c r="C87" s="13" t="s">
        <v>40</v>
      </c>
      <c r="D87" s="14">
        <v>1</v>
      </c>
      <c r="E87" s="14">
        <v>1</v>
      </c>
      <c r="F87" s="14">
        <v>1</v>
      </c>
      <c r="G87" s="14">
        <v>1</v>
      </c>
      <c r="H87" s="14">
        <v>1</v>
      </c>
      <c r="I87" s="14">
        <v>1</v>
      </c>
      <c r="J87" s="14">
        <v>1</v>
      </c>
      <c r="K87" s="14">
        <v>1</v>
      </c>
      <c r="L87" s="14">
        <v>1</v>
      </c>
      <c r="M87" s="14">
        <v>1</v>
      </c>
      <c r="N87" s="14">
        <v>1</v>
      </c>
      <c r="O87" s="14">
        <v>1</v>
      </c>
      <c r="P87" s="14">
        <v>1</v>
      </c>
      <c r="Q87" s="14">
        <v>1</v>
      </c>
      <c r="R87" s="14">
        <v>1</v>
      </c>
      <c r="S87" s="14">
        <v>1</v>
      </c>
      <c r="T87" s="14">
        <v>1</v>
      </c>
      <c r="U87" s="14">
        <v>1</v>
      </c>
      <c r="V87" s="14">
        <v>1</v>
      </c>
      <c r="W87" s="14">
        <v>1</v>
      </c>
      <c r="X87" s="14">
        <v>1</v>
      </c>
      <c r="Y87" s="14">
        <v>1</v>
      </c>
      <c r="Z87" s="14">
        <v>1</v>
      </c>
      <c r="AA87" s="14">
        <v>1</v>
      </c>
      <c r="AC87" s="21">
        <f t="shared" si="31"/>
        <v>1</v>
      </c>
      <c r="AD87" s="22">
        <f t="shared" si="32"/>
        <v>1</v>
      </c>
      <c r="AE87" s="22">
        <f t="shared" si="35"/>
        <v>24</v>
      </c>
      <c r="AF87" s="22"/>
      <c r="AG87" s="40"/>
      <c r="AH87" s="41"/>
      <c r="AJ87" s="42"/>
      <c r="AK87" s="42"/>
    </row>
    <row r="88" spans="1:37" ht="18.600000000000001" customHeight="1" x14ac:dyDescent="0.25">
      <c r="A88" s="12"/>
      <c r="B88" s="12"/>
      <c r="C88" s="13" t="s">
        <v>42</v>
      </c>
      <c r="D88" s="14">
        <v>1</v>
      </c>
      <c r="E88" s="14">
        <v>1</v>
      </c>
      <c r="F88" s="14">
        <v>1</v>
      </c>
      <c r="G88" s="14">
        <v>1</v>
      </c>
      <c r="H88" s="14">
        <v>1</v>
      </c>
      <c r="I88" s="14">
        <v>1</v>
      </c>
      <c r="J88" s="14">
        <v>1</v>
      </c>
      <c r="K88" s="14">
        <v>1</v>
      </c>
      <c r="L88" s="14">
        <v>1</v>
      </c>
      <c r="M88" s="14">
        <v>1</v>
      </c>
      <c r="N88" s="14">
        <v>1</v>
      </c>
      <c r="O88" s="14">
        <v>1</v>
      </c>
      <c r="P88" s="14">
        <v>1</v>
      </c>
      <c r="Q88" s="14">
        <v>1</v>
      </c>
      <c r="R88" s="14">
        <v>1</v>
      </c>
      <c r="S88" s="14">
        <v>1</v>
      </c>
      <c r="T88" s="14">
        <v>1</v>
      </c>
      <c r="U88" s="14">
        <v>1</v>
      </c>
      <c r="V88" s="14">
        <v>1</v>
      </c>
      <c r="W88" s="14">
        <v>1</v>
      </c>
      <c r="X88" s="14">
        <v>1</v>
      </c>
      <c r="Y88" s="14">
        <v>1</v>
      </c>
      <c r="Z88" s="14">
        <v>1</v>
      </c>
      <c r="AA88" s="14">
        <v>1</v>
      </c>
      <c r="AC88" s="43">
        <f t="shared" si="31"/>
        <v>1</v>
      </c>
      <c r="AD88" s="44">
        <f t="shared" si="32"/>
        <v>1</v>
      </c>
      <c r="AE88" s="44">
        <f t="shared" si="35"/>
        <v>24</v>
      </c>
      <c r="AF88" s="44"/>
      <c r="AG88" s="40"/>
      <c r="AH88" s="41"/>
      <c r="AJ88" s="42"/>
      <c r="AK88" s="42"/>
    </row>
    <row r="89" spans="1:37" ht="12" customHeight="1" x14ac:dyDescent="0.25">
      <c r="AC89" s="32"/>
      <c r="AD89" s="31"/>
      <c r="AE89" s="22"/>
      <c r="AF89" s="22"/>
    </row>
    <row r="90" spans="1:37" ht="15.6" customHeight="1" x14ac:dyDescent="0.25">
      <c r="A90" s="51" t="s">
        <v>73</v>
      </c>
      <c r="B90" s="11"/>
      <c r="C90" s="52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C90" s="47"/>
      <c r="AD90" s="48"/>
      <c r="AE90" s="44"/>
      <c r="AF90" s="44"/>
      <c r="AG90" s="2" t="s">
        <v>74</v>
      </c>
    </row>
    <row r="91" spans="1:37" ht="14.45" customHeight="1" x14ac:dyDescent="0.25">
      <c r="A91" s="2" t="s">
        <v>75</v>
      </c>
      <c r="B91" s="2" t="s">
        <v>36</v>
      </c>
      <c r="C91" s="3" t="s">
        <v>76</v>
      </c>
      <c r="D91" s="25">
        <v>1</v>
      </c>
      <c r="E91" s="25">
        <v>1</v>
      </c>
      <c r="F91" s="25">
        <v>1</v>
      </c>
      <c r="G91" s="25">
        <v>1</v>
      </c>
      <c r="H91" s="25">
        <v>1</v>
      </c>
      <c r="I91" s="25">
        <v>1</v>
      </c>
      <c r="J91" s="25">
        <v>1</v>
      </c>
      <c r="K91" s="25">
        <v>0.9</v>
      </c>
      <c r="L91" s="25">
        <v>0.4</v>
      </c>
      <c r="M91" s="25">
        <v>0.25</v>
      </c>
      <c r="N91" s="25">
        <v>0.25</v>
      </c>
      <c r="O91" s="25">
        <v>0.25</v>
      </c>
      <c r="P91" s="25">
        <v>0.25</v>
      </c>
      <c r="Q91" s="25">
        <v>0.25</v>
      </c>
      <c r="R91" s="25">
        <v>0.25</v>
      </c>
      <c r="S91" s="25">
        <v>0.25</v>
      </c>
      <c r="T91" s="25">
        <v>0.3</v>
      </c>
      <c r="U91" s="25">
        <v>0.5</v>
      </c>
      <c r="V91" s="25">
        <v>0.9</v>
      </c>
      <c r="W91" s="25">
        <v>0.9</v>
      </c>
      <c r="X91" s="25">
        <v>0.9</v>
      </c>
      <c r="Y91" s="25">
        <v>1</v>
      </c>
      <c r="Z91" s="25">
        <v>1</v>
      </c>
      <c r="AA91" s="25">
        <v>1</v>
      </c>
      <c r="AC91" s="21">
        <f t="shared" ref="AC91:AC108" si="36">MAX(D91:AA91)</f>
        <v>1</v>
      </c>
      <c r="AD91" s="22">
        <f t="shared" ref="AD91:AD108" si="37">MIN(D91:AA91)</f>
        <v>0.25</v>
      </c>
      <c r="AE91" s="22">
        <f t="shared" ref="AE91:AE102" si="38">SUM(D91:AA91)</f>
        <v>16.550000000000004</v>
      </c>
      <c r="AF91" s="23">
        <f>SUMPRODUCT(AE91:AE93,[1]Notes!$C$49:$C$51)</f>
        <v>6040.7500000000018</v>
      </c>
      <c r="AG91" s="2" t="s">
        <v>77</v>
      </c>
    </row>
    <row r="92" spans="1:37" ht="15" customHeight="1" x14ac:dyDescent="0.25">
      <c r="C92" s="3" t="s">
        <v>40</v>
      </c>
      <c r="D92" s="25">
        <v>1</v>
      </c>
      <c r="E92" s="25">
        <v>1</v>
      </c>
      <c r="F92" s="25">
        <v>1</v>
      </c>
      <c r="G92" s="25">
        <v>1</v>
      </c>
      <c r="H92" s="25">
        <v>1</v>
      </c>
      <c r="I92" s="25">
        <v>1</v>
      </c>
      <c r="J92" s="25">
        <v>1</v>
      </c>
      <c r="K92" s="25">
        <v>0.9</v>
      </c>
      <c r="L92" s="25">
        <v>0.4</v>
      </c>
      <c r="M92" s="25">
        <v>0.25</v>
      </c>
      <c r="N92" s="25">
        <v>0.25</v>
      </c>
      <c r="O92" s="25">
        <v>0.25</v>
      </c>
      <c r="P92" s="25">
        <v>0.25</v>
      </c>
      <c r="Q92" s="25">
        <v>0.25</v>
      </c>
      <c r="R92" s="25">
        <v>0.25</v>
      </c>
      <c r="S92" s="25">
        <v>0.25</v>
      </c>
      <c r="T92" s="25">
        <v>0.3</v>
      </c>
      <c r="U92" s="25">
        <v>0.5</v>
      </c>
      <c r="V92" s="25">
        <v>0.9</v>
      </c>
      <c r="W92" s="25">
        <v>0.9</v>
      </c>
      <c r="X92" s="25">
        <v>0.9</v>
      </c>
      <c r="Y92" s="25">
        <v>1</v>
      </c>
      <c r="Z92" s="25">
        <v>1</v>
      </c>
      <c r="AA92" s="25">
        <v>1</v>
      </c>
      <c r="AC92" s="21">
        <f t="shared" si="36"/>
        <v>1</v>
      </c>
      <c r="AD92" s="22">
        <f t="shared" si="37"/>
        <v>0.25</v>
      </c>
      <c r="AE92" s="22">
        <f t="shared" si="38"/>
        <v>16.550000000000004</v>
      </c>
      <c r="AF92" s="22"/>
      <c r="AG92" s="2" t="s">
        <v>78</v>
      </c>
    </row>
    <row r="93" spans="1:37" ht="16.899999999999999" customHeight="1" x14ac:dyDescent="0.25">
      <c r="A93" s="11"/>
      <c r="B93" s="11"/>
      <c r="C93" s="52" t="s">
        <v>42</v>
      </c>
      <c r="D93" s="53">
        <v>1</v>
      </c>
      <c r="E93" s="53">
        <v>1</v>
      </c>
      <c r="F93" s="53">
        <v>1</v>
      </c>
      <c r="G93" s="53">
        <v>1</v>
      </c>
      <c r="H93" s="53">
        <v>1</v>
      </c>
      <c r="I93" s="53">
        <v>1</v>
      </c>
      <c r="J93" s="53">
        <v>1</v>
      </c>
      <c r="K93" s="53">
        <v>0.9</v>
      </c>
      <c r="L93" s="53">
        <v>0.4</v>
      </c>
      <c r="M93" s="53">
        <v>0.25</v>
      </c>
      <c r="N93" s="53">
        <v>0.25</v>
      </c>
      <c r="O93" s="53">
        <v>0.25</v>
      </c>
      <c r="P93" s="53">
        <v>0.25</v>
      </c>
      <c r="Q93" s="53">
        <v>0.25</v>
      </c>
      <c r="R93" s="53">
        <v>0.25</v>
      </c>
      <c r="S93" s="53">
        <v>0.25</v>
      </c>
      <c r="T93" s="53">
        <v>0.3</v>
      </c>
      <c r="U93" s="53">
        <v>0.5</v>
      </c>
      <c r="V93" s="53">
        <v>0.9</v>
      </c>
      <c r="W93" s="53">
        <v>0.9</v>
      </c>
      <c r="X93" s="53">
        <v>0.9</v>
      </c>
      <c r="Y93" s="53">
        <v>1</v>
      </c>
      <c r="Z93" s="53">
        <v>1</v>
      </c>
      <c r="AA93" s="53">
        <v>1</v>
      </c>
      <c r="AC93" s="43">
        <f t="shared" si="36"/>
        <v>1</v>
      </c>
      <c r="AD93" s="44">
        <f t="shared" si="37"/>
        <v>0.25</v>
      </c>
      <c r="AE93" s="44">
        <f t="shared" si="38"/>
        <v>16.550000000000004</v>
      </c>
      <c r="AF93" s="44"/>
      <c r="AG93" s="2" t="s">
        <v>79</v>
      </c>
    </row>
    <row r="94" spans="1:37" ht="15.6" customHeight="1" x14ac:dyDescent="0.25">
      <c r="A94" s="2" t="s">
        <v>80</v>
      </c>
      <c r="B94" s="2" t="s">
        <v>36</v>
      </c>
      <c r="C94" s="3" t="s">
        <v>76</v>
      </c>
      <c r="D94" s="25">
        <v>0.1</v>
      </c>
      <c r="E94" s="25">
        <v>0.1</v>
      </c>
      <c r="F94" s="25">
        <v>0.1</v>
      </c>
      <c r="G94" s="25">
        <v>0.1</v>
      </c>
      <c r="H94" s="25">
        <v>0.2</v>
      </c>
      <c r="I94" s="25">
        <v>0.4</v>
      </c>
      <c r="J94" s="25">
        <v>0.4</v>
      </c>
      <c r="K94" s="25">
        <v>0.4</v>
      </c>
      <c r="L94" s="25">
        <v>0.2</v>
      </c>
      <c r="M94" s="25">
        <v>0.1</v>
      </c>
      <c r="N94" s="25">
        <v>0.1</v>
      </c>
      <c r="O94" s="25">
        <v>0.1</v>
      </c>
      <c r="P94" s="25">
        <v>0.1</v>
      </c>
      <c r="Q94" s="25">
        <v>0.1</v>
      </c>
      <c r="R94" s="25">
        <v>0.1</v>
      </c>
      <c r="S94" s="25">
        <v>0.2</v>
      </c>
      <c r="T94" s="25">
        <v>0.4</v>
      </c>
      <c r="U94" s="25">
        <v>0.6</v>
      </c>
      <c r="V94" s="25">
        <v>0.8</v>
      </c>
      <c r="W94" s="25">
        <v>1</v>
      </c>
      <c r="X94" s="25">
        <v>1</v>
      </c>
      <c r="Y94" s="25">
        <v>0.7</v>
      </c>
      <c r="Z94" s="25">
        <v>0.4</v>
      </c>
      <c r="AA94" s="25">
        <v>0.2</v>
      </c>
      <c r="AC94" s="21">
        <f t="shared" si="36"/>
        <v>1</v>
      </c>
      <c r="AD94" s="22">
        <f t="shared" si="37"/>
        <v>0.1</v>
      </c>
      <c r="AE94" s="22">
        <f t="shared" si="38"/>
        <v>7.9000000000000012</v>
      </c>
      <c r="AF94" s="23">
        <f>SUMPRODUCT(AE94:AE96,[1]Notes!$C$49:$C$51)</f>
        <v>2883.5000000000005</v>
      </c>
    </row>
    <row r="95" spans="1:37" ht="17.45" customHeight="1" x14ac:dyDescent="0.25">
      <c r="C95" s="3" t="s">
        <v>40</v>
      </c>
      <c r="D95" s="25">
        <v>0.1</v>
      </c>
      <c r="E95" s="25">
        <v>0.1</v>
      </c>
      <c r="F95" s="25">
        <v>0.1</v>
      </c>
      <c r="G95" s="25">
        <v>0.1</v>
      </c>
      <c r="H95" s="25">
        <v>0.2</v>
      </c>
      <c r="I95" s="25">
        <v>0.4</v>
      </c>
      <c r="J95" s="25">
        <v>0.4</v>
      </c>
      <c r="K95" s="25">
        <v>0.4</v>
      </c>
      <c r="L95" s="25">
        <v>0.2</v>
      </c>
      <c r="M95" s="25">
        <v>0.1</v>
      </c>
      <c r="N95" s="25">
        <v>0.1</v>
      </c>
      <c r="O95" s="25">
        <v>0.1</v>
      </c>
      <c r="P95" s="25">
        <v>0.1</v>
      </c>
      <c r="Q95" s="25">
        <v>0.1</v>
      </c>
      <c r="R95" s="25">
        <v>0.1</v>
      </c>
      <c r="S95" s="25">
        <v>0.2</v>
      </c>
      <c r="T95" s="25">
        <v>0.4</v>
      </c>
      <c r="U95" s="25">
        <v>0.6</v>
      </c>
      <c r="V95" s="25">
        <v>0.8</v>
      </c>
      <c r="W95" s="25">
        <v>1</v>
      </c>
      <c r="X95" s="25">
        <v>1</v>
      </c>
      <c r="Y95" s="25">
        <v>0.7</v>
      </c>
      <c r="Z95" s="25">
        <v>0.4</v>
      </c>
      <c r="AA95" s="25">
        <v>0.2</v>
      </c>
      <c r="AC95" s="21">
        <f t="shared" si="36"/>
        <v>1</v>
      </c>
      <c r="AD95" s="22">
        <f t="shared" si="37"/>
        <v>0.1</v>
      </c>
      <c r="AE95" s="22">
        <f t="shared" si="38"/>
        <v>7.9000000000000012</v>
      </c>
      <c r="AF95" s="22"/>
    </row>
    <row r="96" spans="1:37" ht="19.899999999999999" customHeight="1" x14ac:dyDescent="0.25">
      <c r="A96" s="11"/>
      <c r="B96" s="11"/>
      <c r="C96" s="52" t="s">
        <v>42</v>
      </c>
      <c r="D96" s="53">
        <v>0.1</v>
      </c>
      <c r="E96" s="53">
        <v>0.1</v>
      </c>
      <c r="F96" s="53">
        <v>0.1</v>
      </c>
      <c r="G96" s="53">
        <v>0.1</v>
      </c>
      <c r="H96" s="53">
        <v>0.2</v>
      </c>
      <c r="I96" s="53">
        <v>0.4</v>
      </c>
      <c r="J96" s="53">
        <v>0.4</v>
      </c>
      <c r="K96" s="53">
        <v>0.4</v>
      </c>
      <c r="L96" s="53">
        <v>0.2</v>
      </c>
      <c r="M96" s="53">
        <v>0.1</v>
      </c>
      <c r="N96" s="53">
        <v>0.1</v>
      </c>
      <c r="O96" s="53">
        <v>0.1</v>
      </c>
      <c r="P96" s="53">
        <v>0.1</v>
      </c>
      <c r="Q96" s="53">
        <v>0.1</v>
      </c>
      <c r="R96" s="53">
        <v>0.1</v>
      </c>
      <c r="S96" s="53">
        <v>0.2</v>
      </c>
      <c r="T96" s="53">
        <v>0.4</v>
      </c>
      <c r="U96" s="53">
        <v>0.6</v>
      </c>
      <c r="V96" s="53">
        <v>0.8</v>
      </c>
      <c r="W96" s="53">
        <v>1</v>
      </c>
      <c r="X96" s="53">
        <v>1</v>
      </c>
      <c r="Y96" s="53">
        <v>0.7</v>
      </c>
      <c r="Z96" s="53">
        <v>0.4</v>
      </c>
      <c r="AA96" s="53">
        <v>0.2</v>
      </c>
      <c r="AC96" s="43">
        <f t="shared" si="36"/>
        <v>1</v>
      </c>
      <c r="AD96" s="44">
        <f t="shared" si="37"/>
        <v>0.1</v>
      </c>
      <c r="AE96" s="44">
        <f t="shared" si="38"/>
        <v>7.9000000000000012</v>
      </c>
      <c r="AF96" s="44"/>
    </row>
    <row r="97" spans="1:33" ht="17.45" customHeight="1" x14ac:dyDescent="0.25">
      <c r="A97" s="2" t="s">
        <v>81</v>
      </c>
      <c r="B97" s="2" t="s">
        <v>36</v>
      </c>
      <c r="C97" s="3" t="s">
        <v>76</v>
      </c>
      <c r="D97" s="25">
        <v>0.5</v>
      </c>
      <c r="E97" s="25">
        <v>0.4</v>
      </c>
      <c r="F97" s="25">
        <v>0.4</v>
      </c>
      <c r="G97" s="25">
        <v>0.4</v>
      </c>
      <c r="H97" s="25">
        <v>0.4</v>
      </c>
      <c r="I97" s="25">
        <v>0.4</v>
      </c>
      <c r="J97" s="25">
        <v>0.5</v>
      </c>
      <c r="K97" s="25">
        <v>0.7</v>
      </c>
      <c r="L97" s="25">
        <v>0.7</v>
      </c>
      <c r="M97" s="25">
        <v>0.7</v>
      </c>
      <c r="N97" s="25">
        <v>0.7</v>
      </c>
      <c r="O97" s="25">
        <v>0.7</v>
      </c>
      <c r="P97" s="25">
        <v>0.7</v>
      </c>
      <c r="Q97" s="25">
        <v>0.7</v>
      </c>
      <c r="R97" s="25">
        <v>0.7</v>
      </c>
      <c r="S97" s="25">
        <v>0.7</v>
      </c>
      <c r="T97" s="25">
        <v>0.8</v>
      </c>
      <c r="U97" s="25">
        <v>1</v>
      </c>
      <c r="V97" s="25">
        <v>1</v>
      </c>
      <c r="W97" s="25">
        <v>0.9</v>
      </c>
      <c r="X97" s="25">
        <v>0.9</v>
      </c>
      <c r="Y97" s="25">
        <v>0.8</v>
      </c>
      <c r="Z97" s="25">
        <v>0.7</v>
      </c>
      <c r="AA97" s="25">
        <v>0.6</v>
      </c>
      <c r="AC97" s="21">
        <f t="shared" si="36"/>
        <v>1</v>
      </c>
      <c r="AD97" s="22">
        <f t="shared" si="37"/>
        <v>0.4</v>
      </c>
      <c r="AE97" s="22">
        <f t="shared" si="38"/>
        <v>16.000000000000004</v>
      </c>
      <c r="AF97" s="23">
        <f>SUMPRODUCT(AE97:AE99,[1]Notes!$C$49:$C$51)</f>
        <v>5840.0000000000009</v>
      </c>
    </row>
    <row r="98" spans="1:33" ht="18.600000000000001" customHeight="1" x14ac:dyDescent="0.25">
      <c r="C98" s="3" t="s">
        <v>40</v>
      </c>
      <c r="D98" s="25">
        <v>0.5</v>
      </c>
      <c r="E98" s="25">
        <v>0.4</v>
      </c>
      <c r="F98" s="25">
        <v>0.4</v>
      </c>
      <c r="G98" s="25">
        <v>0.4</v>
      </c>
      <c r="H98" s="25">
        <v>0.4</v>
      </c>
      <c r="I98" s="25">
        <v>0.4</v>
      </c>
      <c r="J98" s="25">
        <v>0.5</v>
      </c>
      <c r="K98" s="25">
        <v>0.7</v>
      </c>
      <c r="L98" s="25">
        <v>0.7</v>
      </c>
      <c r="M98" s="25">
        <v>0.7</v>
      </c>
      <c r="N98" s="25">
        <v>0.7</v>
      </c>
      <c r="O98" s="25">
        <v>0.7</v>
      </c>
      <c r="P98" s="25">
        <v>0.7</v>
      </c>
      <c r="Q98" s="25">
        <v>0.7</v>
      </c>
      <c r="R98" s="25">
        <v>0.7</v>
      </c>
      <c r="S98" s="25">
        <v>0.7</v>
      </c>
      <c r="T98" s="25">
        <v>0.8</v>
      </c>
      <c r="U98" s="25">
        <v>1</v>
      </c>
      <c r="V98" s="25">
        <v>1</v>
      </c>
      <c r="W98" s="25">
        <v>0.9</v>
      </c>
      <c r="X98" s="25">
        <v>0.9</v>
      </c>
      <c r="Y98" s="25">
        <v>0.8</v>
      </c>
      <c r="Z98" s="25">
        <v>0.7</v>
      </c>
      <c r="AA98" s="25">
        <v>0.6</v>
      </c>
      <c r="AC98" s="21">
        <f t="shared" si="36"/>
        <v>1</v>
      </c>
      <c r="AD98" s="22">
        <f t="shared" si="37"/>
        <v>0.4</v>
      </c>
      <c r="AE98" s="22">
        <f t="shared" si="38"/>
        <v>16.000000000000004</v>
      </c>
      <c r="AF98" s="22"/>
    </row>
    <row r="99" spans="1:33" ht="25.9" customHeight="1" x14ac:dyDescent="0.25">
      <c r="A99" s="11"/>
      <c r="B99" s="11"/>
      <c r="C99" s="52" t="s">
        <v>42</v>
      </c>
      <c r="D99" s="53">
        <v>0.5</v>
      </c>
      <c r="E99" s="53">
        <v>0.4</v>
      </c>
      <c r="F99" s="53">
        <v>0.4</v>
      </c>
      <c r="G99" s="53">
        <v>0.4</v>
      </c>
      <c r="H99" s="53">
        <v>0.4</v>
      </c>
      <c r="I99" s="53">
        <v>0.4</v>
      </c>
      <c r="J99" s="53">
        <v>0.5</v>
      </c>
      <c r="K99" s="53">
        <v>0.7</v>
      </c>
      <c r="L99" s="53">
        <v>0.7</v>
      </c>
      <c r="M99" s="53">
        <v>0.7</v>
      </c>
      <c r="N99" s="53">
        <v>0.7</v>
      </c>
      <c r="O99" s="53">
        <v>0.7</v>
      </c>
      <c r="P99" s="53">
        <v>0.7</v>
      </c>
      <c r="Q99" s="53">
        <v>0.7</v>
      </c>
      <c r="R99" s="53">
        <v>0.7</v>
      </c>
      <c r="S99" s="53">
        <v>0.7</v>
      </c>
      <c r="T99" s="53">
        <v>0.8</v>
      </c>
      <c r="U99" s="53">
        <v>1</v>
      </c>
      <c r="V99" s="53">
        <v>1</v>
      </c>
      <c r="W99" s="53">
        <v>0.9</v>
      </c>
      <c r="X99" s="53">
        <v>0.9</v>
      </c>
      <c r="Y99" s="53">
        <v>0.8</v>
      </c>
      <c r="Z99" s="53">
        <v>0.7</v>
      </c>
      <c r="AA99" s="53">
        <v>0.6</v>
      </c>
      <c r="AC99" s="43">
        <f t="shared" si="36"/>
        <v>1</v>
      </c>
      <c r="AD99" s="44">
        <f t="shared" si="37"/>
        <v>0.4</v>
      </c>
      <c r="AE99" s="44">
        <f t="shared" si="38"/>
        <v>16.000000000000004</v>
      </c>
      <c r="AF99" s="44"/>
    </row>
    <row r="100" spans="1:33" ht="20.45" customHeight="1" x14ac:dyDescent="0.25">
      <c r="A100" s="2" t="s">
        <v>46</v>
      </c>
      <c r="B100" s="2" t="s">
        <v>36</v>
      </c>
      <c r="C100" s="3" t="s">
        <v>76</v>
      </c>
      <c r="D100" s="25">
        <v>1</v>
      </c>
      <c r="E100" s="25">
        <v>1</v>
      </c>
      <c r="F100" s="25">
        <v>1</v>
      </c>
      <c r="G100" s="25">
        <v>1</v>
      </c>
      <c r="H100" s="25">
        <v>1</v>
      </c>
      <c r="I100" s="25">
        <v>1</v>
      </c>
      <c r="J100" s="25">
        <v>1</v>
      </c>
      <c r="K100" s="25">
        <v>1</v>
      </c>
      <c r="L100" s="25">
        <v>1</v>
      </c>
      <c r="M100" s="25">
        <v>1</v>
      </c>
      <c r="N100" s="25">
        <v>1</v>
      </c>
      <c r="O100" s="25">
        <v>1</v>
      </c>
      <c r="P100" s="25">
        <v>1</v>
      </c>
      <c r="Q100" s="25">
        <v>1</v>
      </c>
      <c r="R100" s="25">
        <v>1</v>
      </c>
      <c r="S100" s="25">
        <v>1</v>
      </c>
      <c r="T100" s="25">
        <v>1</v>
      </c>
      <c r="U100" s="25">
        <v>1</v>
      </c>
      <c r="V100" s="25">
        <v>1</v>
      </c>
      <c r="W100" s="25">
        <v>1</v>
      </c>
      <c r="X100" s="25">
        <v>1</v>
      </c>
      <c r="Y100" s="25">
        <v>1</v>
      </c>
      <c r="Z100" s="25">
        <v>1</v>
      </c>
      <c r="AA100" s="25">
        <v>1</v>
      </c>
      <c r="AC100" s="21">
        <f t="shared" si="36"/>
        <v>1</v>
      </c>
      <c r="AD100" s="22">
        <f t="shared" si="37"/>
        <v>1</v>
      </c>
      <c r="AE100" s="22">
        <f t="shared" si="38"/>
        <v>24</v>
      </c>
      <c r="AF100" s="23">
        <f>SUMPRODUCT(AE100:AE102,[1]Notes!$C$49:$C$51)</f>
        <v>8760</v>
      </c>
    </row>
    <row r="101" spans="1:33" ht="21" customHeight="1" x14ac:dyDescent="0.25">
      <c r="C101" s="3" t="s">
        <v>40</v>
      </c>
      <c r="D101" s="25">
        <v>1</v>
      </c>
      <c r="E101" s="25">
        <v>1</v>
      </c>
      <c r="F101" s="25">
        <v>1</v>
      </c>
      <c r="G101" s="25">
        <v>1</v>
      </c>
      <c r="H101" s="25">
        <v>1</v>
      </c>
      <c r="I101" s="25">
        <v>1</v>
      </c>
      <c r="J101" s="25">
        <v>1</v>
      </c>
      <c r="K101" s="25">
        <v>1</v>
      </c>
      <c r="L101" s="25">
        <v>1</v>
      </c>
      <c r="M101" s="25">
        <v>1</v>
      </c>
      <c r="N101" s="25">
        <v>1</v>
      </c>
      <c r="O101" s="25">
        <v>1</v>
      </c>
      <c r="P101" s="25">
        <v>1</v>
      </c>
      <c r="Q101" s="25">
        <v>1</v>
      </c>
      <c r="R101" s="25">
        <v>1</v>
      </c>
      <c r="S101" s="25">
        <v>1</v>
      </c>
      <c r="T101" s="25">
        <v>1</v>
      </c>
      <c r="U101" s="25">
        <v>1</v>
      </c>
      <c r="V101" s="25">
        <v>1</v>
      </c>
      <c r="W101" s="25">
        <v>1</v>
      </c>
      <c r="X101" s="25">
        <v>1</v>
      </c>
      <c r="Y101" s="25">
        <v>1</v>
      </c>
      <c r="Z101" s="25">
        <v>1</v>
      </c>
      <c r="AA101" s="25">
        <v>1</v>
      </c>
      <c r="AC101" s="21">
        <f t="shared" si="36"/>
        <v>1</v>
      </c>
      <c r="AD101" s="22">
        <f t="shared" si="37"/>
        <v>1</v>
      </c>
      <c r="AE101" s="22">
        <f t="shared" si="38"/>
        <v>24</v>
      </c>
      <c r="AF101" s="22"/>
    </row>
    <row r="102" spans="1:33" ht="20.45" customHeight="1" x14ac:dyDescent="0.25">
      <c r="A102" s="11"/>
      <c r="B102" s="11"/>
      <c r="C102" s="52" t="s">
        <v>42</v>
      </c>
      <c r="D102" s="53">
        <v>1</v>
      </c>
      <c r="E102" s="53">
        <v>1</v>
      </c>
      <c r="F102" s="53">
        <v>1</v>
      </c>
      <c r="G102" s="53">
        <v>1</v>
      </c>
      <c r="H102" s="53">
        <v>1</v>
      </c>
      <c r="I102" s="53">
        <v>1</v>
      </c>
      <c r="J102" s="53">
        <v>1</v>
      </c>
      <c r="K102" s="53">
        <v>1</v>
      </c>
      <c r="L102" s="53">
        <v>1</v>
      </c>
      <c r="M102" s="53">
        <v>1</v>
      </c>
      <c r="N102" s="53">
        <v>1</v>
      </c>
      <c r="O102" s="53">
        <v>1</v>
      </c>
      <c r="P102" s="53">
        <v>1</v>
      </c>
      <c r="Q102" s="53">
        <v>1</v>
      </c>
      <c r="R102" s="53">
        <v>1</v>
      </c>
      <c r="S102" s="53">
        <v>1</v>
      </c>
      <c r="T102" s="53">
        <v>1</v>
      </c>
      <c r="U102" s="53">
        <v>1</v>
      </c>
      <c r="V102" s="53">
        <v>1</v>
      </c>
      <c r="W102" s="53">
        <v>1</v>
      </c>
      <c r="X102" s="53">
        <v>1</v>
      </c>
      <c r="Y102" s="53">
        <v>1</v>
      </c>
      <c r="Z102" s="53">
        <v>1</v>
      </c>
      <c r="AA102" s="53">
        <v>1</v>
      </c>
      <c r="AC102" s="43">
        <f t="shared" si="36"/>
        <v>1</v>
      </c>
      <c r="AD102" s="44">
        <f t="shared" si="37"/>
        <v>1</v>
      </c>
      <c r="AE102" s="44">
        <f t="shared" si="38"/>
        <v>24</v>
      </c>
      <c r="AF102" s="44"/>
    </row>
    <row r="103" spans="1:33" ht="25.9" customHeight="1" x14ac:dyDescent="0.25">
      <c r="A103" s="2" t="s">
        <v>82</v>
      </c>
      <c r="B103" s="2" t="s">
        <v>51</v>
      </c>
      <c r="C103" s="3" t="s">
        <v>76</v>
      </c>
      <c r="D103" s="2">
        <v>75</v>
      </c>
      <c r="E103" s="2">
        <v>75</v>
      </c>
      <c r="F103" s="2">
        <v>75</v>
      </c>
      <c r="G103" s="2">
        <v>75</v>
      </c>
      <c r="H103" s="2">
        <v>75</v>
      </c>
      <c r="I103" s="2">
        <v>75</v>
      </c>
      <c r="J103" s="2">
        <v>75</v>
      </c>
      <c r="K103" s="2">
        <v>75</v>
      </c>
      <c r="L103" s="2">
        <v>75</v>
      </c>
      <c r="M103" s="2">
        <v>75</v>
      </c>
      <c r="N103" s="2">
        <v>75</v>
      </c>
      <c r="O103" s="2">
        <v>75</v>
      </c>
      <c r="P103" s="2">
        <v>75</v>
      </c>
      <c r="Q103" s="2">
        <v>75</v>
      </c>
      <c r="R103" s="2">
        <v>75</v>
      </c>
      <c r="S103" s="2">
        <v>75</v>
      </c>
      <c r="T103" s="2">
        <v>75</v>
      </c>
      <c r="U103" s="2">
        <v>75</v>
      </c>
      <c r="V103" s="2">
        <v>75</v>
      </c>
      <c r="W103" s="2">
        <v>75</v>
      </c>
      <c r="X103" s="2">
        <v>75</v>
      </c>
      <c r="Y103" s="2">
        <v>75</v>
      </c>
      <c r="Z103" s="2">
        <v>75</v>
      </c>
      <c r="AA103" s="2">
        <v>75</v>
      </c>
      <c r="AC103" s="32">
        <f t="shared" si="36"/>
        <v>75</v>
      </c>
      <c r="AD103" s="31">
        <f t="shared" si="37"/>
        <v>75</v>
      </c>
      <c r="AE103" s="31">
        <f t="shared" ref="AE103:AE108" si="39">AVERAGE(D103:AA103)</f>
        <v>75</v>
      </c>
      <c r="AG103" s="2" t="s">
        <v>83</v>
      </c>
    </row>
    <row r="104" spans="1:33" ht="21.6" customHeight="1" x14ac:dyDescent="0.25">
      <c r="C104" s="3" t="s">
        <v>40</v>
      </c>
      <c r="D104" s="2">
        <v>75</v>
      </c>
      <c r="E104" s="2">
        <v>75</v>
      </c>
      <c r="F104" s="2">
        <v>75</v>
      </c>
      <c r="G104" s="2">
        <v>75</v>
      </c>
      <c r="H104" s="2">
        <v>75</v>
      </c>
      <c r="I104" s="2">
        <v>75</v>
      </c>
      <c r="J104" s="2">
        <v>75</v>
      </c>
      <c r="K104" s="2">
        <v>75</v>
      </c>
      <c r="L104" s="2">
        <v>75</v>
      </c>
      <c r="M104" s="2">
        <v>75</v>
      </c>
      <c r="N104" s="2">
        <v>75</v>
      </c>
      <c r="O104" s="2">
        <v>75</v>
      </c>
      <c r="P104" s="2">
        <v>75</v>
      </c>
      <c r="Q104" s="2">
        <v>75</v>
      </c>
      <c r="R104" s="2">
        <v>75</v>
      </c>
      <c r="S104" s="2">
        <v>75</v>
      </c>
      <c r="T104" s="2">
        <v>75</v>
      </c>
      <c r="U104" s="2">
        <v>75</v>
      </c>
      <c r="V104" s="2">
        <v>75</v>
      </c>
      <c r="W104" s="2">
        <v>75</v>
      </c>
      <c r="X104" s="2">
        <v>75</v>
      </c>
      <c r="Y104" s="2">
        <v>75</v>
      </c>
      <c r="Z104" s="2">
        <v>75</v>
      </c>
      <c r="AA104" s="2">
        <v>75</v>
      </c>
      <c r="AC104" s="32">
        <f t="shared" si="36"/>
        <v>75</v>
      </c>
      <c r="AD104" s="31">
        <f t="shared" si="37"/>
        <v>75</v>
      </c>
      <c r="AE104" s="31">
        <f t="shared" si="39"/>
        <v>75</v>
      </c>
    </row>
    <row r="105" spans="1:33" ht="14.45" customHeight="1" x14ac:dyDescent="0.25">
      <c r="A105" s="11"/>
      <c r="B105" s="11"/>
      <c r="C105" s="52" t="s">
        <v>42</v>
      </c>
      <c r="D105" s="11">
        <v>75</v>
      </c>
      <c r="E105" s="11">
        <v>75</v>
      </c>
      <c r="F105" s="11">
        <v>75</v>
      </c>
      <c r="G105" s="11">
        <v>75</v>
      </c>
      <c r="H105" s="11">
        <v>75</v>
      </c>
      <c r="I105" s="11">
        <v>75</v>
      </c>
      <c r="J105" s="11">
        <v>75</v>
      </c>
      <c r="K105" s="11">
        <v>75</v>
      </c>
      <c r="L105" s="11">
        <v>75</v>
      </c>
      <c r="M105" s="11">
        <v>75</v>
      </c>
      <c r="N105" s="11">
        <v>75</v>
      </c>
      <c r="O105" s="11">
        <v>75</v>
      </c>
      <c r="P105" s="11">
        <v>75</v>
      </c>
      <c r="Q105" s="11">
        <v>75</v>
      </c>
      <c r="R105" s="11">
        <v>75</v>
      </c>
      <c r="S105" s="11">
        <v>75</v>
      </c>
      <c r="T105" s="11">
        <v>75</v>
      </c>
      <c r="U105" s="11">
        <v>75</v>
      </c>
      <c r="V105" s="11">
        <v>75</v>
      </c>
      <c r="W105" s="11">
        <v>75</v>
      </c>
      <c r="X105" s="11">
        <v>75</v>
      </c>
      <c r="Y105" s="11">
        <v>75</v>
      </c>
      <c r="Z105" s="11">
        <v>75</v>
      </c>
      <c r="AA105" s="11">
        <v>75</v>
      </c>
      <c r="AC105" s="47">
        <f t="shared" si="36"/>
        <v>75</v>
      </c>
      <c r="AD105" s="48">
        <f t="shared" si="37"/>
        <v>75</v>
      </c>
      <c r="AE105" s="48">
        <f t="shared" si="39"/>
        <v>75</v>
      </c>
      <c r="AF105" s="10"/>
    </row>
    <row r="106" spans="1:33" ht="28.9" customHeight="1" x14ac:dyDescent="0.25">
      <c r="A106" s="2" t="s">
        <v>84</v>
      </c>
      <c r="B106" s="2" t="s">
        <v>51</v>
      </c>
      <c r="C106" s="3" t="s">
        <v>76</v>
      </c>
      <c r="D106" s="2">
        <v>70</v>
      </c>
      <c r="E106" s="2">
        <v>70</v>
      </c>
      <c r="F106" s="2">
        <v>70</v>
      </c>
      <c r="G106" s="2">
        <v>70</v>
      </c>
      <c r="H106" s="2">
        <v>70</v>
      </c>
      <c r="I106" s="2">
        <v>70</v>
      </c>
      <c r="J106" s="2">
        <v>70</v>
      </c>
      <c r="K106" s="2">
        <v>70</v>
      </c>
      <c r="L106" s="2">
        <v>70</v>
      </c>
      <c r="M106" s="2">
        <v>70</v>
      </c>
      <c r="N106" s="2">
        <v>70</v>
      </c>
      <c r="O106" s="2">
        <v>70</v>
      </c>
      <c r="P106" s="2">
        <v>70</v>
      </c>
      <c r="Q106" s="2">
        <v>70</v>
      </c>
      <c r="R106" s="2">
        <v>70</v>
      </c>
      <c r="S106" s="2">
        <v>70</v>
      </c>
      <c r="T106" s="2">
        <v>70</v>
      </c>
      <c r="U106" s="2">
        <v>70</v>
      </c>
      <c r="V106" s="2">
        <v>70</v>
      </c>
      <c r="W106" s="2">
        <v>70</v>
      </c>
      <c r="X106" s="2">
        <v>70</v>
      </c>
      <c r="Y106" s="2">
        <v>70</v>
      </c>
      <c r="Z106" s="2">
        <v>70</v>
      </c>
      <c r="AA106" s="2">
        <v>70</v>
      </c>
      <c r="AC106" s="32">
        <f t="shared" si="36"/>
        <v>70</v>
      </c>
      <c r="AD106" s="31">
        <f t="shared" si="37"/>
        <v>70</v>
      </c>
      <c r="AE106" s="31">
        <f t="shared" si="39"/>
        <v>70</v>
      </c>
    </row>
    <row r="107" spans="1:33" ht="24" customHeight="1" x14ac:dyDescent="0.25">
      <c r="C107" s="3" t="s">
        <v>40</v>
      </c>
      <c r="D107" s="2">
        <v>70</v>
      </c>
      <c r="E107" s="2">
        <v>70</v>
      </c>
      <c r="F107" s="2">
        <v>70</v>
      </c>
      <c r="G107" s="2">
        <v>70</v>
      </c>
      <c r="H107" s="2">
        <v>70</v>
      </c>
      <c r="I107" s="2">
        <v>70</v>
      </c>
      <c r="J107" s="2">
        <v>70</v>
      </c>
      <c r="K107" s="2">
        <v>70</v>
      </c>
      <c r="L107" s="2">
        <v>70</v>
      </c>
      <c r="M107" s="2">
        <v>70</v>
      </c>
      <c r="N107" s="2">
        <v>70</v>
      </c>
      <c r="O107" s="2">
        <v>70</v>
      </c>
      <c r="P107" s="2">
        <v>70</v>
      </c>
      <c r="Q107" s="2">
        <v>70</v>
      </c>
      <c r="R107" s="2">
        <v>70</v>
      </c>
      <c r="S107" s="2">
        <v>70</v>
      </c>
      <c r="T107" s="2">
        <v>70</v>
      </c>
      <c r="U107" s="2">
        <v>70</v>
      </c>
      <c r="V107" s="2">
        <v>70</v>
      </c>
      <c r="W107" s="2">
        <v>70</v>
      </c>
      <c r="X107" s="2">
        <v>70</v>
      </c>
      <c r="Y107" s="2">
        <v>70</v>
      </c>
      <c r="Z107" s="2">
        <v>70</v>
      </c>
      <c r="AA107" s="2">
        <v>70</v>
      </c>
      <c r="AC107" s="32">
        <f t="shared" si="36"/>
        <v>70</v>
      </c>
      <c r="AD107" s="31">
        <f t="shared" si="37"/>
        <v>70</v>
      </c>
      <c r="AE107" s="31">
        <f t="shared" si="39"/>
        <v>70</v>
      </c>
    </row>
    <row r="108" spans="1:33" ht="19.899999999999999" customHeight="1" x14ac:dyDescent="0.25">
      <c r="A108" s="11"/>
      <c r="B108" s="11"/>
      <c r="C108" s="52" t="s">
        <v>42</v>
      </c>
      <c r="D108" s="11">
        <v>70</v>
      </c>
      <c r="E108" s="11">
        <v>70</v>
      </c>
      <c r="F108" s="11">
        <v>70</v>
      </c>
      <c r="G108" s="11">
        <v>70</v>
      </c>
      <c r="H108" s="11">
        <v>70</v>
      </c>
      <c r="I108" s="11">
        <v>70</v>
      </c>
      <c r="J108" s="11">
        <v>70</v>
      </c>
      <c r="K108" s="11">
        <v>70</v>
      </c>
      <c r="L108" s="11">
        <v>70</v>
      </c>
      <c r="M108" s="11">
        <v>70</v>
      </c>
      <c r="N108" s="11">
        <v>70</v>
      </c>
      <c r="O108" s="11">
        <v>70</v>
      </c>
      <c r="P108" s="11">
        <v>70</v>
      </c>
      <c r="Q108" s="11">
        <v>70</v>
      </c>
      <c r="R108" s="11">
        <v>70</v>
      </c>
      <c r="S108" s="11">
        <v>70</v>
      </c>
      <c r="T108" s="11">
        <v>70</v>
      </c>
      <c r="U108" s="11">
        <v>70</v>
      </c>
      <c r="V108" s="11">
        <v>70</v>
      </c>
      <c r="W108" s="11">
        <v>70</v>
      </c>
      <c r="X108" s="11">
        <v>70</v>
      </c>
      <c r="Y108" s="11">
        <v>70</v>
      </c>
      <c r="Z108" s="11">
        <v>70</v>
      </c>
      <c r="AA108" s="11">
        <v>70</v>
      </c>
      <c r="AC108" s="47">
        <f t="shared" si="36"/>
        <v>70</v>
      </c>
      <c r="AD108" s="48">
        <f t="shared" si="37"/>
        <v>70</v>
      </c>
      <c r="AE108" s="48">
        <f t="shared" si="39"/>
        <v>70</v>
      </c>
      <c r="AF108" s="10"/>
    </row>
    <row r="109" spans="1:33" ht="18" customHeight="1" x14ac:dyDescent="0.25"/>
    <row r="110" spans="1:33" ht="24" customHeight="1" x14ac:dyDescent="0.25">
      <c r="A110" s="51" t="s">
        <v>85</v>
      </c>
      <c r="B110" s="11"/>
      <c r="C110" s="52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C110" s="10"/>
      <c r="AD110" s="10"/>
      <c r="AE110" s="10"/>
      <c r="AF110" s="10"/>
    </row>
    <row r="111" spans="1:33" ht="24" customHeight="1" x14ac:dyDescent="0.25">
      <c r="A111" s="2" t="s">
        <v>86</v>
      </c>
      <c r="B111" s="2" t="s">
        <v>36</v>
      </c>
      <c r="C111" s="3" t="s">
        <v>87</v>
      </c>
      <c r="D111" s="25">
        <v>0.9</v>
      </c>
      <c r="E111" s="25">
        <v>0.9</v>
      </c>
      <c r="F111" s="25">
        <v>0.9</v>
      </c>
      <c r="G111" s="25">
        <v>0.9</v>
      </c>
      <c r="H111" s="25">
        <v>0.9</v>
      </c>
      <c r="I111" s="25">
        <v>0.9</v>
      </c>
      <c r="J111" s="25">
        <v>0.7</v>
      </c>
      <c r="K111" s="25">
        <v>0.4</v>
      </c>
      <c r="L111" s="25">
        <v>0.4</v>
      </c>
      <c r="M111" s="25">
        <v>0.2</v>
      </c>
      <c r="N111" s="25">
        <v>0.2</v>
      </c>
      <c r="O111" s="25">
        <v>0.2</v>
      </c>
      <c r="P111" s="25">
        <v>0.2</v>
      </c>
      <c r="Q111" s="25">
        <v>0.2</v>
      </c>
      <c r="R111" s="25">
        <v>0.2</v>
      </c>
      <c r="S111" s="25">
        <v>0.3</v>
      </c>
      <c r="T111" s="25">
        <v>0.5</v>
      </c>
      <c r="U111" s="25">
        <v>0.5</v>
      </c>
      <c r="V111" s="25">
        <v>0.5</v>
      </c>
      <c r="W111" s="25">
        <v>0.7</v>
      </c>
      <c r="X111" s="25">
        <v>0.7</v>
      </c>
      <c r="Y111" s="25">
        <v>0.8</v>
      </c>
      <c r="Z111" s="25">
        <v>0.9</v>
      </c>
      <c r="AA111" s="25">
        <v>0.9</v>
      </c>
      <c r="AC111" s="21">
        <f t="shared" ref="AC111:AC125" si="40">MAX(D111:AA111)</f>
        <v>0.9</v>
      </c>
      <c r="AD111" s="22">
        <f t="shared" ref="AD111:AD125" si="41">MIN(D111:AA111)</f>
        <v>0.2</v>
      </c>
      <c r="AE111" s="22">
        <f t="shared" ref="AE111:AE125" si="42">SUM(D111:AA111)</f>
        <v>13.900000000000002</v>
      </c>
      <c r="AF111" s="23">
        <f>SUMPRODUCT(AE111:AE113,[1]Notes!$C$49:$C$51)</f>
        <v>5017.7000000000007</v>
      </c>
    </row>
    <row r="112" spans="1:33" ht="21.6" customHeight="1" x14ac:dyDescent="0.25">
      <c r="C112" s="3" t="s">
        <v>88</v>
      </c>
      <c r="D112" s="25">
        <v>0.9</v>
      </c>
      <c r="E112" s="25">
        <v>0.9</v>
      </c>
      <c r="F112" s="25">
        <v>0.9</v>
      </c>
      <c r="G112" s="25">
        <v>0.9</v>
      </c>
      <c r="H112" s="25">
        <v>0.9</v>
      </c>
      <c r="I112" s="25">
        <v>0.9</v>
      </c>
      <c r="J112" s="25">
        <v>0.7</v>
      </c>
      <c r="K112" s="25">
        <v>0.5</v>
      </c>
      <c r="L112" s="25">
        <v>0.5</v>
      </c>
      <c r="M112" s="25">
        <v>0.3</v>
      </c>
      <c r="N112" s="25">
        <v>0.3</v>
      </c>
      <c r="O112" s="25">
        <v>0.3</v>
      </c>
      <c r="P112" s="25">
        <v>0.3</v>
      </c>
      <c r="Q112" s="25">
        <v>0.3</v>
      </c>
      <c r="R112" s="25">
        <v>0.3</v>
      </c>
      <c r="S112" s="25">
        <v>0.3</v>
      </c>
      <c r="T112" s="25">
        <v>0.3</v>
      </c>
      <c r="U112" s="25">
        <v>0.5</v>
      </c>
      <c r="V112" s="25">
        <v>0.6</v>
      </c>
      <c r="W112" s="25">
        <v>0.6</v>
      </c>
      <c r="X112" s="25">
        <v>0.6</v>
      </c>
      <c r="Y112" s="25">
        <v>0.7</v>
      </c>
      <c r="Z112" s="25">
        <v>0.7</v>
      </c>
      <c r="AA112" s="25">
        <v>0.7</v>
      </c>
      <c r="AC112" s="21">
        <f t="shared" si="40"/>
        <v>0.9</v>
      </c>
      <c r="AD112" s="22">
        <f t="shared" si="41"/>
        <v>0.3</v>
      </c>
      <c r="AE112" s="22">
        <f t="shared" si="42"/>
        <v>13.9</v>
      </c>
      <c r="AF112" s="22"/>
    </row>
    <row r="113" spans="1:32" ht="18" customHeight="1" x14ac:dyDescent="0.25">
      <c r="A113" s="11"/>
      <c r="B113" s="11"/>
      <c r="C113" s="52" t="s">
        <v>89</v>
      </c>
      <c r="D113" s="53">
        <v>0.7</v>
      </c>
      <c r="E113" s="53">
        <v>0.7</v>
      </c>
      <c r="F113" s="53">
        <v>0.7</v>
      </c>
      <c r="G113" s="53">
        <v>0.7</v>
      </c>
      <c r="H113" s="53">
        <v>0.7</v>
      </c>
      <c r="I113" s="53">
        <v>0.7</v>
      </c>
      <c r="J113" s="53">
        <v>0.7</v>
      </c>
      <c r="K113" s="53">
        <v>0.7</v>
      </c>
      <c r="L113" s="53">
        <v>0.5</v>
      </c>
      <c r="M113" s="53">
        <v>0.5</v>
      </c>
      <c r="N113" s="53">
        <v>0.5</v>
      </c>
      <c r="O113" s="53">
        <v>0.3</v>
      </c>
      <c r="P113" s="53">
        <v>0.3</v>
      </c>
      <c r="Q113" s="53">
        <v>0.2</v>
      </c>
      <c r="R113" s="53">
        <v>0.2</v>
      </c>
      <c r="S113" s="53">
        <v>0.2</v>
      </c>
      <c r="T113" s="53">
        <v>0.3</v>
      </c>
      <c r="U113" s="53">
        <v>0.4</v>
      </c>
      <c r="V113" s="53">
        <v>0.4</v>
      </c>
      <c r="W113" s="53">
        <v>0.6</v>
      </c>
      <c r="X113" s="53">
        <v>0.6</v>
      </c>
      <c r="Y113" s="53">
        <v>0.8</v>
      </c>
      <c r="Z113" s="53">
        <v>0.8</v>
      </c>
      <c r="AA113" s="53">
        <v>0.8</v>
      </c>
      <c r="AC113" s="43">
        <f t="shared" si="40"/>
        <v>0.8</v>
      </c>
      <c r="AD113" s="44">
        <f t="shared" si="41"/>
        <v>0.2</v>
      </c>
      <c r="AE113" s="44">
        <f t="shared" si="42"/>
        <v>13.000000000000002</v>
      </c>
      <c r="AF113" s="44"/>
    </row>
    <row r="114" spans="1:32" ht="27.6" customHeight="1" x14ac:dyDescent="0.25">
      <c r="A114" s="2" t="s">
        <v>90</v>
      </c>
      <c r="B114" s="2" t="s">
        <v>36</v>
      </c>
      <c r="C114" s="3" t="s">
        <v>87</v>
      </c>
      <c r="D114" s="25">
        <v>0.2</v>
      </c>
      <c r="E114" s="25">
        <v>0.15</v>
      </c>
      <c r="F114" s="25">
        <v>0.1</v>
      </c>
      <c r="G114" s="25">
        <v>0.1</v>
      </c>
      <c r="H114" s="25">
        <v>0.1</v>
      </c>
      <c r="I114" s="25">
        <v>0.2</v>
      </c>
      <c r="J114" s="25">
        <v>0.4</v>
      </c>
      <c r="K114" s="25">
        <v>0.5</v>
      </c>
      <c r="L114" s="25">
        <v>0.4</v>
      </c>
      <c r="M114" s="25">
        <v>0.4</v>
      </c>
      <c r="N114" s="25">
        <v>0.25</v>
      </c>
      <c r="O114" s="25">
        <v>0.25</v>
      </c>
      <c r="P114" s="25">
        <v>0.25</v>
      </c>
      <c r="Q114" s="25">
        <v>0.25</v>
      </c>
      <c r="R114" s="25">
        <v>0.25</v>
      </c>
      <c r="S114" s="25">
        <v>0.25</v>
      </c>
      <c r="T114" s="25">
        <v>0.25</v>
      </c>
      <c r="U114" s="25">
        <v>0.25</v>
      </c>
      <c r="V114" s="25">
        <v>0.6</v>
      </c>
      <c r="W114" s="25">
        <v>0.8</v>
      </c>
      <c r="X114" s="25">
        <v>0.9</v>
      </c>
      <c r="Y114" s="25">
        <v>0.8</v>
      </c>
      <c r="Z114" s="25">
        <v>0.6</v>
      </c>
      <c r="AA114" s="25">
        <v>0.3</v>
      </c>
      <c r="AC114" s="21">
        <f t="shared" si="40"/>
        <v>0.9</v>
      </c>
      <c r="AD114" s="22">
        <f t="shared" si="41"/>
        <v>0.1</v>
      </c>
      <c r="AE114" s="22">
        <f t="shared" si="42"/>
        <v>8.5500000000000007</v>
      </c>
      <c r="AF114" s="23">
        <f>SUMPRODUCT(AE114:AE116,[1]Notes!$C$49:$C$51)</f>
        <v>3056.45</v>
      </c>
    </row>
    <row r="115" spans="1:32" ht="17.45" customHeight="1" x14ac:dyDescent="0.25">
      <c r="C115" s="3" t="s">
        <v>88</v>
      </c>
      <c r="D115" s="25">
        <v>0.2</v>
      </c>
      <c r="E115" s="25">
        <v>0.2</v>
      </c>
      <c r="F115" s="25">
        <v>0.1</v>
      </c>
      <c r="G115" s="25">
        <v>0.1</v>
      </c>
      <c r="H115" s="25">
        <v>0.1</v>
      </c>
      <c r="I115" s="25">
        <v>0.1</v>
      </c>
      <c r="J115" s="25">
        <v>0.3</v>
      </c>
      <c r="K115" s="25">
        <v>0.3</v>
      </c>
      <c r="L115" s="25">
        <v>0.4</v>
      </c>
      <c r="M115" s="25">
        <v>0.4</v>
      </c>
      <c r="N115" s="25">
        <v>0.3</v>
      </c>
      <c r="O115" s="25">
        <v>0.25</v>
      </c>
      <c r="P115" s="25">
        <v>0.25</v>
      </c>
      <c r="Q115" s="25">
        <v>0.25</v>
      </c>
      <c r="R115" s="25">
        <v>0.25</v>
      </c>
      <c r="S115" s="25">
        <v>0.25</v>
      </c>
      <c r="T115" s="25">
        <v>0.25</v>
      </c>
      <c r="U115" s="25">
        <v>0.25</v>
      </c>
      <c r="V115" s="25">
        <v>0.6</v>
      </c>
      <c r="W115" s="25">
        <v>0.7</v>
      </c>
      <c r="X115" s="25">
        <v>0.7</v>
      </c>
      <c r="Y115" s="25">
        <v>0.7</v>
      </c>
      <c r="Z115" s="25">
        <v>0.6</v>
      </c>
      <c r="AA115" s="25">
        <v>0.3</v>
      </c>
      <c r="AC115" s="21">
        <f t="shared" si="40"/>
        <v>0.7</v>
      </c>
      <c r="AD115" s="22">
        <f t="shared" si="41"/>
        <v>0.1</v>
      </c>
      <c r="AE115" s="22">
        <f t="shared" si="42"/>
        <v>7.85</v>
      </c>
      <c r="AF115" s="22"/>
    </row>
    <row r="116" spans="1:32" ht="19.899999999999999" customHeight="1" x14ac:dyDescent="0.25">
      <c r="A116" s="11"/>
      <c r="B116" s="11"/>
      <c r="C116" s="52" t="s">
        <v>89</v>
      </c>
      <c r="D116" s="53">
        <v>0.3</v>
      </c>
      <c r="E116" s="53">
        <v>0.3</v>
      </c>
      <c r="F116" s="53">
        <v>0.2</v>
      </c>
      <c r="G116" s="53">
        <v>0.2</v>
      </c>
      <c r="H116" s="53">
        <v>0.2</v>
      </c>
      <c r="I116" s="53">
        <v>0.2</v>
      </c>
      <c r="J116" s="53">
        <v>0.3</v>
      </c>
      <c r="K116" s="53">
        <v>0.4</v>
      </c>
      <c r="L116" s="53">
        <v>0.4</v>
      </c>
      <c r="M116" s="53">
        <v>0.3</v>
      </c>
      <c r="N116" s="53">
        <v>0.3</v>
      </c>
      <c r="O116" s="53">
        <v>0.3</v>
      </c>
      <c r="P116" s="53">
        <v>0.3</v>
      </c>
      <c r="Q116" s="53">
        <v>0.2</v>
      </c>
      <c r="R116" s="53">
        <v>0.2</v>
      </c>
      <c r="S116" s="53">
        <v>0.2</v>
      </c>
      <c r="T116" s="53">
        <v>0.2</v>
      </c>
      <c r="U116" s="53">
        <v>0.2</v>
      </c>
      <c r="V116" s="53">
        <v>0.5</v>
      </c>
      <c r="W116" s="53">
        <v>0.7</v>
      </c>
      <c r="X116" s="53">
        <v>0.8</v>
      </c>
      <c r="Y116" s="53">
        <v>0.6</v>
      </c>
      <c r="Z116" s="53">
        <v>0.5</v>
      </c>
      <c r="AA116" s="53">
        <v>0.3</v>
      </c>
      <c r="AC116" s="43">
        <f t="shared" si="40"/>
        <v>0.8</v>
      </c>
      <c r="AD116" s="44">
        <f t="shared" si="41"/>
        <v>0.2</v>
      </c>
      <c r="AE116" s="44">
        <f t="shared" si="42"/>
        <v>8.1</v>
      </c>
      <c r="AF116" s="44"/>
    </row>
    <row r="117" spans="1:32" ht="25.9" customHeight="1" x14ac:dyDescent="0.25">
      <c r="A117" s="2" t="s">
        <v>91</v>
      </c>
      <c r="B117" s="2" t="s">
        <v>92</v>
      </c>
      <c r="C117" s="3" t="s">
        <v>87</v>
      </c>
      <c r="D117" s="54">
        <v>1</v>
      </c>
      <c r="E117" s="54">
        <v>1</v>
      </c>
      <c r="F117" s="54">
        <v>1</v>
      </c>
      <c r="G117" s="54">
        <v>1</v>
      </c>
      <c r="H117" s="54">
        <v>1</v>
      </c>
      <c r="I117" s="54">
        <v>1</v>
      </c>
      <c r="J117" s="54">
        <v>1</v>
      </c>
      <c r="K117" s="54">
        <v>1</v>
      </c>
      <c r="L117" s="54">
        <v>1</v>
      </c>
      <c r="M117" s="54">
        <v>1</v>
      </c>
      <c r="N117" s="54">
        <v>1</v>
      </c>
      <c r="O117" s="54">
        <v>1</v>
      </c>
      <c r="P117" s="54">
        <v>1</v>
      </c>
      <c r="Q117" s="54">
        <v>1</v>
      </c>
      <c r="R117" s="54">
        <v>1</v>
      </c>
      <c r="S117" s="54">
        <v>1</v>
      </c>
      <c r="T117" s="54">
        <v>1</v>
      </c>
      <c r="U117" s="54">
        <v>1</v>
      </c>
      <c r="V117" s="54">
        <v>1</v>
      </c>
      <c r="W117" s="54">
        <v>1</v>
      </c>
      <c r="X117" s="54">
        <v>1</v>
      </c>
      <c r="Y117" s="54">
        <v>1</v>
      </c>
      <c r="Z117" s="54">
        <v>1</v>
      </c>
      <c r="AA117" s="54">
        <v>1</v>
      </c>
      <c r="AC117" s="21">
        <f t="shared" si="40"/>
        <v>1</v>
      </c>
      <c r="AD117" s="22">
        <f t="shared" si="41"/>
        <v>1</v>
      </c>
      <c r="AE117" s="22">
        <f t="shared" si="42"/>
        <v>24</v>
      </c>
      <c r="AF117" s="23">
        <f>SUMPRODUCT(AE117:AE119,[1]Notes!$C$49:$C$51)</f>
        <v>8760</v>
      </c>
    </row>
    <row r="118" spans="1:32" ht="19.899999999999999" customHeight="1" x14ac:dyDescent="0.25">
      <c r="C118" s="3" t="s">
        <v>88</v>
      </c>
      <c r="D118" s="54">
        <v>1</v>
      </c>
      <c r="E118" s="54">
        <v>1</v>
      </c>
      <c r="F118" s="54">
        <v>1</v>
      </c>
      <c r="G118" s="54">
        <v>1</v>
      </c>
      <c r="H118" s="54">
        <v>1</v>
      </c>
      <c r="I118" s="54">
        <v>1</v>
      </c>
      <c r="J118" s="54">
        <v>1</v>
      </c>
      <c r="K118" s="54">
        <v>1</v>
      </c>
      <c r="L118" s="54">
        <v>1</v>
      </c>
      <c r="M118" s="54">
        <v>1</v>
      </c>
      <c r="N118" s="54">
        <v>1</v>
      </c>
      <c r="O118" s="54">
        <v>1</v>
      </c>
      <c r="P118" s="54">
        <v>1</v>
      </c>
      <c r="Q118" s="54">
        <v>1</v>
      </c>
      <c r="R118" s="54">
        <v>1</v>
      </c>
      <c r="S118" s="54">
        <v>1</v>
      </c>
      <c r="T118" s="54">
        <v>1</v>
      </c>
      <c r="U118" s="54">
        <v>1</v>
      </c>
      <c r="V118" s="54">
        <v>1</v>
      </c>
      <c r="W118" s="54">
        <v>1</v>
      </c>
      <c r="X118" s="54">
        <v>1</v>
      </c>
      <c r="Y118" s="54">
        <v>1</v>
      </c>
      <c r="Z118" s="54">
        <v>1</v>
      </c>
      <c r="AA118" s="54">
        <v>1</v>
      </c>
      <c r="AC118" s="21">
        <f t="shared" si="40"/>
        <v>1</v>
      </c>
      <c r="AD118" s="22">
        <f t="shared" si="41"/>
        <v>1</v>
      </c>
      <c r="AE118" s="22">
        <f t="shared" si="42"/>
        <v>24</v>
      </c>
      <c r="AF118" s="22"/>
    </row>
    <row r="119" spans="1:32" ht="27" customHeight="1" x14ac:dyDescent="0.25">
      <c r="A119" s="11"/>
      <c r="B119" s="11"/>
      <c r="C119" s="52" t="s">
        <v>89</v>
      </c>
      <c r="D119" s="55">
        <v>1</v>
      </c>
      <c r="E119" s="55">
        <v>1</v>
      </c>
      <c r="F119" s="55">
        <v>1</v>
      </c>
      <c r="G119" s="55">
        <v>1</v>
      </c>
      <c r="H119" s="55">
        <v>1</v>
      </c>
      <c r="I119" s="55">
        <v>1</v>
      </c>
      <c r="J119" s="55">
        <v>1</v>
      </c>
      <c r="K119" s="55">
        <v>1</v>
      </c>
      <c r="L119" s="55">
        <v>1</v>
      </c>
      <c r="M119" s="55">
        <v>1</v>
      </c>
      <c r="N119" s="55">
        <v>1</v>
      </c>
      <c r="O119" s="55">
        <v>1</v>
      </c>
      <c r="P119" s="55">
        <v>1</v>
      </c>
      <c r="Q119" s="55">
        <v>1</v>
      </c>
      <c r="R119" s="55">
        <v>1</v>
      </c>
      <c r="S119" s="55">
        <v>1</v>
      </c>
      <c r="T119" s="55">
        <v>1</v>
      </c>
      <c r="U119" s="55">
        <v>1</v>
      </c>
      <c r="V119" s="55">
        <v>1</v>
      </c>
      <c r="W119" s="55">
        <v>1</v>
      </c>
      <c r="X119" s="55">
        <v>1</v>
      </c>
      <c r="Y119" s="55">
        <v>1</v>
      </c>
      <c r="Z119" s="55">
        <v>1</v>
      </c>
      <c r="AA119" s="55">
        <v>1</v>
      </c>
      <c r="AC119" s="43">
        <f t="shared" si="40"/>
        <v>1</v>
      </c>
      <c r="AD119" s="44">
        <f t="shared" si="41"/>
        <v>1</v>
      </c>
      <c r="AE119" s="44">
        <f t="shared" si="42"/>
        <v>24</v>
      </c>
      <c r="AF119" s="44"/>
    </row>
    <row r="120" spans="1:32" ht="36" customHeight="1" x14ac:dyDescent="0.25">
      <c r="A120" s="2" t="s">
        <v>93</v>
      </c>
      <c r="B120" s="2" t="s">
        <v>36</v>
      </c>
      <c r="C120" s="3" t="s">
        <v>87</v>
      </c>
      <c r="D120" s="25">
        <v>0.2</v>
      </c>
      <c r="E120" s="25">
        <v>0.15</v>
      </c>
      <c r="F120" s="25">
        <v>0.15</v>
      </c>
      <c r="G120" s="25">
        <v>0.15</v>
      </c>
      <c r="H120" s="25">
        <v>0.2</v>
      </c>
      <c r="I120" s="25">
        <v>0.25</v>
      </c>
      <c r="J120" s="25">
        <v>0.5</v>
      </c>
      <c r="K120" s="25">
        <v>0.6</v>
      </c>
      <c r="L120" s="25">
        <v>0.55000000000000004</v>
      </c>
      <c r="M120" s="25">
        <v>0.45</v>
      </c>
      <c r="N120" s="25">
        <v>0.4</v>
      </c>
      <c r="O120" s="25">
        <v>0.45</v>
      </c>
      <c r="P120" s="25">
        <v>0.4</v>
      </c>
      <c r="Q120" s="25">
        <v>0.35</v>
      </c>
      <c r="R120" s="25">
        <v>0.3</v>
      </c>
      <c r="S120" s="25">
        <v>0.3</v>
      </c>
      <c r="T120" s="25">
        <v>0.3</v>
      </c>
      <c r="U120" s="25">
        <v>0.4</v>
      </c>
      <c r="V120" s="25">
        <v>0.55000000000000004</v>
      </c>
      <c r="W120" s="25">
        <v>0.6</v>
      </c>
      <c r="X120" s="25">
        <v>0.5</v>
      </c>
      <c r="Y120" s="25">
        <v>0.55000000000000004</v>
      </c>
      <c r="Z120" s="25">
        <v>0.45</v>
      </c>
      <c r="AA120" s="25">
        <v>0.25</v>
      </c>
      <c r="AC120" s="21">
        <f t="shared" si="40"/>
        <v>0.6</v>
      </c>
      <c r="AD120" s="22">
        <f t="shared" si="41"/>
        <v>0.15</v>
      </c>
      <c r="AE120" s="22">
        <f t="shared" si="42"/>
        <v>8.9999999999999982</v>
      </c>
      <c r="AF120" s="23">
        <f>SUMPRODUCT(AE120:AE122,[1]Notes!$C$49:$C$51)</f>
        <v>3300.5999999999995</v>
      </c>
    </row>
    <row r="121" spans="1:32" ht="24" customHeight="1" x14ac:dyDescent="0.25">
      <c r="C121" s="3" t="s">
        <v>88</v>
      </c>
      <c r="D121" s="25">
        <v>0.2</v>
      </c>
      <c r="E121" s="25">
        <v>0.15</v>
      </c>
      <c r="F121" s="25">
        <v>0.15</v>
      </c>
      <c r="G121" s="25">
        <v>0.15</v>
      </c>
      <c r="H121" s="25">
        <v>0.2</v>
      </c>
      <c r="I121" s="25">
        <v>0.25</v>
      </c>
      <c r="J121" s="25">
        <v>0.4</v>
      </c>
      <c r="K121" s="25">
        <v>0.5</v>
      </c>
      <c r="L121" s="25">
        <v>0.5</v>
      </c>
      <c r="M121" s="25">
        <v>0.5</v>
      </c>
      <c r="N121" s="25">
        <v>0.45</v>
      </c>
      <c r="O121" s="25">
        <v>0.5</v>
      </c>
      <c r="P121" s="25">
        <v>0.5</v>
      </c>
      <c r="Q121" s="25">
        <v>0.45</v>
      </c>
      <c r="R121" s="25">
        <v>0.4</v>
      </c>
      <c r="S121" s="25">
        <v>0.4</v>
      </c>
      <c r="T121" s="25">
        <v>0.35</v>
      </c>
      <c r="U121" s="25">
        <v>0.4</v>
      </c>
      <c r="V121" s="25">
        <v>0.55000000000000004</v>
      </c>
      <c r="W121" s="25">
        <v>0.55000000000000004</v>
      </c>
      <c r="X121" s="25">
        <v>0.5</v>
      </c>
      <c r="Y121" s="25">
        <v>0.55000000000000004</v>
      </c>
      <c r="Z121" s="25">
        <v>0.4</v>
      </c>
      <c r="AA121" s="25">
        <v>0.3</v>
      </c>
      <c r="AC121" s="21">
        <f t="shared" si="40"/>
        <v>0.55000000000000004</v>
      </c>
      <c r="AD121" s="22">
        <f t="shared" si="41"/>
        <v>0.15</v>
      </c>
      <c r="AE121" s="22">
        <f t="shared" si="42"/>
        <v>9.3000000000000025</v>
      </c>
      <c r="AF121" s="22"/>
    </row>
    <row r="122" spans="1:32" ht="24.6" customHeight="1" x14ac:dyDescent="0.25">
      <c r="A122" s="11"/>
      <c r="B122" s="11"/>
      <c r="C122" s="52" t="s">
        <v>89</v>
      </c>
      <c r="D122" s="53">
        <v>0.25</v>
      </c>
      <c r="E122" s="53">
        <v>0.2</v>
      </c>
      <c r="F122" s="53">
        <v>0.2</v>
      </c>
      <c r="G122" s="53">
        <v>0.2</v>
      </c>
      <c r="H122" s="53">
        <v>0.2</v>
      </c>
      <c r="I122" s="53">
        <v>0.3</v>
      </c>
      <c r="J122" s="53">
        <v>0.5</v>
      </c>
      <c r="K122" s="53">
        <v>0.5</v>
      </c>
      <c r="L122" s="53">
        <v>0.5</v>
      </c>
      <c r="M122" s="53">
        <v>0.55000000000000004</v>
      </c>
      <c r="N122" s="53">
        <v>0.5</v>
      </c>
      <c r="O122" s="53">
        <v>0.5</v>
      </c>
      <c r="P122" s="53">
        <v>0.4</v>
      </c>
      <c r="Q122" s="53">
        <v>0.4</v>
      </c>
      <c r="R122" s="53">
        <v>0.3</v>
      </c>
      <c r="S122" s="53">
        <v>0.3</v>
      </c>
      <c r="T122" s="53">
        <v>0.3</v>
      </c>
      <c r="U122" s="53">
        <v>0.4</v>
      </c>
      <c r="V122" s="53">
        <v>0.5</v>
      </c>
      <c r="W122" s="53">
        <v>0.5</v>
      </c>
      <c r="X122" s="53">
        <v>0.4</v>
      </c>
      <c r="Y122" s="53">
        <v>0.5</v>
      </c>
      <c r="Z122" s="53">
        <v>0.4</v>
      </c>
      <c r="AA122" s="53">
        <v>0.2</v>
      </c>
      <c r="AC122" s="43">
        <f t="shared" si="40"/>
        <v>0.55000000000000004</v>
      </c>
      <c r="AD122" s="44">
        <f t="shared" si="41"/>
        <v>0.2</v>
      </c>
      <c r="AE122" s="44">
        <f t="shared" si="42"/>
        <v>9.0000000000000018</v>
      </c>
      <c r="AF122" s="44"/>
    </row>
    <row r="123" spans="1:32" ht="26.45" customHeight="1" x14ac:dyDescent="0.25">
      <c r="A123" s="2" t="s">
        <v>94</v>
      </c>
      <c r="B123" s="2" t="s">
        <v>36</v>
      </c>
      <c r="C123" s="3" t="s">
        <v>87</v>
      </c>
      <c r="D123" s="25">
        <v>0.4</v>
      </c>
      <c r="E123" s="25">
        <v>0.33</v>
      </c>
      <c r="F123" s="25">
        <v>0.33</v>
      </c>
      <c r="G123" s="25">
        <v>0.33</v>
      </c>
      <c r="H123" s="25">
        <v>0.33</v>
      </c>
      <c r="I123" s="25">
        <v>0.33</v>
      </c>
      <c r="J123" s="25">
        <v>0.42</v>
      </c>
      <c r="K123" s="25">
        <v>0.42</v>
      </c>
      <c r="L123" s="25">
        <v>0.52</v>
      </c>
      <c r="M123" s="25">
        <v>0.52</v>
      </c>
      <c r="N123" s="25">
        <v>0.4</v>
      </c>
      <c r="O123" s="25">
        <v>0.51</v>
      </c>
      <c r="P123" s="25">
        <v>0.51</v>
      </c>
      <c r="Q123" s="25">
        <v>0.51</v>
      </c>
      <c r="R123" s="25">
        <v>0.51</v>
      </c>
      <c r="S123" s="25">
        <v>0.51</v>
      </c>
      <c r="T123" s="25">
        <v>0.63</v>
      </c>
      <c r="U123" s="25">
        <v>0.8</v>
      </c>
      <c r="V123" s="25">
        <v>0.86</v>
      </c>
      <c r="W123" s="25">
        <v>0.7</v>
      </c>
      <c r="X123" s="25">
        <v>0.7</v>
      </c>
      <c r="Y123" s="25">
        <v>0.7</v>
      </c>
      <c r="Z123" s="25">
        <v>0.45</v>
      </c>
      <c r="AA123" s="25">
        <v>0.45</v>
      </c>
      <c r="AC123" s="21">
        <f t="shared" si="40"/>
        <v>0.86</v>
      </c>
      <c r="AD123" s="22">
        <f t="shared" si="41"/>
        <v>0.33</v>
      </c>
      <c r="AE123" s="22">
        <f t="shared" si="42"/>
        <v>12.169999999999995</v>
      </c>
      <c r="AF123" s="23">
        <f>SUMPRODUCT(AE123:AE125,[1]Notes!$C$49:$C$51)</f>
        <v>4530.1699999999992</v>
      </c>
    </row>
    <row r="124" spans="1:32" ht="31.9" customHeight="1" x14ac:dyDescent="0.25">
      <c r="C124" s="3" t="s">
        <v>88</v>
      </c>
      <c r="D124" s="25">
        <v>0.44</v>
      </c>
      <c r="E124" s="25">
        <v>0.35</v>
      </c>
      <c r="F124" s="25">
        <v>0.35</v>
      </c>
      <c r="G124" s="25">
        <v>0.35</v>
      </c>
      <c r="H124" s="25">
        <v>0.35</v>
      </c>
      <c r="I124" s="25">
        <v>0.35</v>
      </c>
      <c r="J124" s="25">
        <v>0.4</v>
      </c>
      <c r="K124" s="25">
        <v>0.32</v>
      </c>
      <c r="L124" s="25">
        <v>0.45</v>
      </c>
      <c r="M124" s="25">
        <v>0.45</v>
      </c>
      <c r="N124" s="25">
        <v>0.42</v>
      </c>
      <c r="O124" s="25">
        <v>0.6</v>
      </c>
      <c r="P124" s="25">
        <v>0.65</v>
      </c>
      <c r="Q124" s="25">
        <v>0.65</v>
      </c>
      <c r="R124" s="25">
        <v>0.65</v>
      </c>
      <c r="S124" s="25">
        <v>0.65</v>
      </c>
      <c r="T124" s="25">
        <v>0.65</v>
      </c>
      <c r="U124" s="25">
        <v>0.75</v>
      </c>
      <c r="V124" s="25">
        <v>0.8</v>
      </c>
      <c r="W124" s="25">
        <v>0.8</v>
      </c>
      <c r="X124" s="25">
        <v>0.75</v>
      </c>
      <c r="Y124" s="25">
        <v>0.75</v>
      </c>
      <c r="Z124" s="25">
        <v>0.55000000000000004</v>
      </c>
      <c r="AA124" s="25">
        <v>0.55000000000000004</v>
      </c>
      <c r="AC124" s="21">
        <f t="shared" si="40"/>
        <v>0.8</v>
      </c>
      <c r="AD124" s="22">
        <f t="shared" si="41"/>
        <v>0.32</v>
      </c>
      <c r="AE124" s="22">
        <f t="shared" si="42"/>
        <v>13.030000000000005</v>
      </c>
      <c r="AF124" s="22"/>
    </row>
    <row r="125" spans="1:32" ht="38.450000000000003" customHeight="1" x14ac:dyDescent="0.25">
      <c r="A125" s="11"/>
      <c r="B125" s="11"/>
      <c r="C125" s="52" t="s">
        <v>89</v>
      </c>
      <c r="D125" s="53">
        <v>0.55000000000000004</v>
      </c>
      <c r="E125" s="53">
        <v>0.55000000000000004</v>
      </c>
      <c r="F125" s="53">
        <v>0.43</v>
      </c>
      <c r="G125" s="53">
        <v>0.43</v>
      </c>
      <c r="H125" s="53">
        <v>0.43</v>
      </c>
      <c r="I125" s="53">
        <v>0.43</v>
      </c>
      <c r="J125" s="53">
        <v>0.52</v>
      </c>
      <c r="K125" s="53">
        <v>0.52</v>
      </c>
      <c r="L125" s="53">
        <v>0.65</v>
      </c>
      <c r="M125" s="53">
        <v>0.65</v>
      </c>
      <c r="N125" s="53">
        <v>0.53</v>
      </c>
      <c r="O125" s="53">
        <v>0.6</v>
      </c>
      <c r="P125" s="53">
        <v>0.53</v>
      </c>
      <c r="Q125" s="53">
        <v>0.51</v>
      </c>
      <c r="R125" s="53">
        <v>0.5</v>
      </c>
      <c r="S125" s="53">
        <v>0.44</v>
      </c>
      <c r="T125" s="53">
        <v>0.64</v>
      </c>
      <c r="U125" s="53">
        <v>0.62</v>
      </c>
      <c r="V125" s="53">
        <v>0.65</v>
      </c>
      <c r="W125" s="53">
        <v>0.63</v>
      </c>
      <c r="X125" s="53">
        <v>0.63</v>
      </c>
      <c r="Y125" s="53">
        <v>0.63</v>
      </c>
      <c r="Z125" s="53">
        <v>0.4</v>
      </c>
      <c r="AA125" s="53">
        <v>0.4</v>
      </c>
      <c r="AC125" s="43">
        <f t="shared" si="40"/>
        <v>0.65</v>
      </c>
      <c r="AD125" s="44">
        <f t="shared" si="41"/>
        <v>0.4</v>
      </c>
      <c r="AE125" s="44">
        <f t="shared" si="42"/>
        <v>12.870000000000005</v>
      </c>
      <c r="AF125" s="44"/>
    </row>
    <row r="126" spans="1:32" ht="16.149999999999999" customHeight="1" x14ac:dyDescent="0.25"/>
    <row r="127" spans="1:32" x14ac:dyDescent="0.25">
      <c r="A127" s="5"/>
    </row>
  </sheetData>
  <conditionalFormatting sqref="D91:AA102">
    <cfRule type="expression" dxfId="6" priority="1">
      <formula>D91=D50</formula>
    </cfRule>
  </conditionalFormatting>
  <conditionalFormatting sqref="D103:AA108">
    <cfRule type="expression" dxfId="5" priority="2">
      <formula>D65=D103</formula>
    </cfRule>
  </conditionalFormatting>
  <conditionalFormatting sqref="D111:AA116">
    <cfRule type="expression" dxfId="4" priority="3">
      <formula>D111=D50</formula>
    </cfRule>
  </conditionalFormatting>
  <conditionalFormatting sqref="D117:AA119">
    <cfRule type="expression" dxfId="3" priority="4">
      <formula>D117=D59</formula>
    </cfRule>
    <cfRule type="expression" dxfId="2" priority="5">
      <formula>D117=D62</formula>
    </cfRule>
  </conditionalFormatting>
  <conditionalFormatting sqref="D120:AA122">
    <cfRule type="expression" dxfId="1" priority="6">
      <formula>D71=D120</formula>
    </cfRule>
  </conditionalFormatting>
  <conditionalFormatting sqref="D123:AA125">
    <cfRule type="expression" dxfId="0" priority="7">
      <formula>D123=D83</formula>
    </cfRule>
  </conditionalFormatting>
  <pageMargins left="0.25" right="0.25" top="0.75" bottom="0.75" header="0.51180555555555496" footer="0.51180555555555496"/>
  <pageSetup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C-12 Residential</vt:lpstr>
      <vt:lpstr>C-15 Dormitory</vt:lpstr>
      <vt:lpstr>C-16 Hotel 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אמיר שרעבי</dc:creator>
  <cp:lastModifiedBy>Pilar</cp:lastModifiedBy>
  <dcterms:created xsi:type="dcterms:W3CDTF">2023-06-26T12:22:56Z</dcterms:created>
  <dcterms:modified xsi:type="dcterms:W3CDTF">2023-07-11T20:21:53Z</dcterms:modified>
</cp:coreProperties>
</file>