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9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WTValidationSet" sheetId="1" r:id="rId4"/>
    <sheet state="visible" name="WTTestSet" sheetId="2" r:id="rId5"/>
    <sheet state="visible" name="NoncovalentInhibitors" sheetId="3" r:id="rId6"/>
    <sheet state="visible" name="BTKmutants" sheetId="4" r:id="rId7"/>
    <sheet state="visible" name="BTKmutants+rest" sheetId="5" r:id="rId8"/>
    <sheet state="visible" name="CrystalStructures" sheetId="6" r:id="rId9"/>
    <sheet state="visible" name="Correlations" sheetId="7" r:id="rId10"/>
    <sheet state="visible" name="BTK_wT_101" sheetId="8" r:id="rId11"/>
    <sheet state="visible" name="BTK_M_343" sheetId="9" r:id="rId12"/>
    <sheet state="visible" name="WT_101_crystal" sheetId="10" r:id="rId13"/>
  </sheets>
  <definedNames>
    <definedName hidden="1" localSheetId="3" name="_xlnm._FilterDatabase">BTKmutants!$A$1:$Z$231</definedName>
    <definedName hidden="1" localSheetId="5" name="_xlnm._FilterDatabase">CrystalStructures!$A$1:$AA$165</definedName>
  </definedNames>
  <calcPr/>
</workbook>
</file>

<file path=xl/sharedStrings.xml><?xml version="1.0" encoding="utf-8"?>
<sst xmlns="http://schemas.openxmlformats.org/spreadsheetml/2006/main" count="17894" uniqueCount="3874">
  <si>
    <t>Compound identifier</t>
  </si>
  <si>
    <t>Other names/tags</t>
  </si>
  <si>
    <r>
      <rPr>
        <rFont val="Arial"/>
        <color theme="1"/>
      </rPr>
      <t xml:space="preserve">kinact/Ki (per </t>
    </r>
    <r>
      <rPr>
        <rFont val="Arial"/>
        <b/>
        <color rgb="FFFF0000"/>
      </rPr>
      <t>uM and s</t>
    </r>
    <r>
      <rPr>
        <rFont val="Arial"/>
        <color theme="1"/>
      </rPr>
      <t>)</t>
    </r>
  </si>
  <si>
    <t>kinact (per min)</t>
  </si>
  <si>
    <t>kinact (per s)</t>
  </si>
  <si>
    <t>Ki (nM)</t>
  </si>
  <si>
    <t>Ki (uM)</t>
  </si>
  <si>
    <t>IC50 (nM)</t>
  </si>
  <si>
    <t>SMILES</t>
  </si>
  <si>
    <t>Structure</t>
  </si>
  <si>
    <t>Reference</t>
  </si>
  <si>
    <t>Comments</t>
  </si>
  <si>
    <t>Hopper Ibrutinib</t>
  </si>
  <si>
    <t>NC1=NC=NC2=C1C(=NN2[C@@H]1CCCN(C1)C(=O)C=C)C1=CC=C(OC2=CC=CC=C2)C=C1</t>
  </si>
  <si>
    <t>Hopper</t>
  </si>
  <si>
    <t>In range with others (but slightly out)</t>
  </si>
  <si>
    <t>Acalabrutinib (ACP-196)</t>
  </si>
  <si>
    <t>2.3/3</t>
  </si>
  <si>
    <t>CC#CC(=O)N1CCC[C@H]1C1=NC(=C2N1C=CN=C2N)C1=CC=C(C=C1)C(=O)NC1=CC=CC=N1</t>
  </si>
  <si>
    <t>Wang 6 (QL-X-138)</t>
  </si>
  <si>
    <t>CC1=C(C=C(C=C1)N2C(=O)C=CC3=CN=C4C=CC(=CC4=C32)C5=CNN=C5)NC(=O)C=C</t>
  </si>
  <si>
    <t>REF106</t>
  </si>
  <si>
    <t>Wang 7 (BMX-IN-1)</t>
  </si>
  <si>
    <t>C=CC(=O)Nc5cc(n4c(=O)ccc3cnc2ccc(c1ccc(NS(C)(=O)=O)cc1)cc2c34)ccc5C</t>
  </si>
  <si>
    <t>Wang 8 (QL47)</t>
  </si>
  <si>
    <t>C=CC(=O)N1CCc2ccc(-n3c(=O)ccc4cnc5ccc(-c6cnn(C)c6)cc5c43)cc21</t>
  </si>
  <si>
    <t>duplicate with Liang 2</t>
  </si>
  <si>
    <t>Wang 18</t>
  </si>
  <si>
    <t>C=CC(=O)Nc5cc(n4c(=O)ccc3cnc2ccc(n1cccn1)cc2c34)ccc5C</t>
  </si>
  <si>
    <t>Liang 1 (ibrutinib)</t>
  </si>
  <si>
    <t>C=CC(=O)N5CCCC(n4nc(c2ccc(Oc1ccccc1)cc2)c3c(N)ncnc34)C5</t>
  </si>
  <si>
    <t>REF79</t>
  </si>
  <si>
    <t>triple testing, preferential source (many datapoints in paper)</t>
  </si>
  <si>
    <t>Liang 2 (QL47)</t>
  </si>
  <si>
    <t>duplicate with Wang 8</t>
  </si>
  <si>
    <t>Liang 3 (spebrutinib, CC-292)</t>
  </si>
  <si>
    <t>COCCOC1=CC=C(C=C1)NC2=NC=C(C(=N2)NC3=CC(=CC=C3)NC(=O)C=C)F</t>
  </si>
  <si>
    <t>Liang 4 (CNX-774)</t>
  </si>
  <si>
    <t>CNC(=O)C1=NC=CC(=C1)OC2=CC=C(C=C2)NC3=NC=C(C(=N3)NC4=CC(=CC=C4)NC(=O)C=C)F</t>
  </si>
  <si>
    <t>Liang 5</t>
  </si>
  <si>
    <t>C=CC(=O)Nc1cccc(Nc2ncc(NC(=O)c3cc(NC(=O)c4cccc(C(F)(F)F)c4)ccc3C)cn2)c1</t>
  </si>
  <si>
    <t>Liang 9</t>
  </si>
  <si>
    <t>C=CC(=O)Nc1cc(Nc2cc(-c3cccc(NC(=O)c4ccc(C(C)(C)C)cc4)c3C)cn(C)c2=O)ccc1C(=O)N1CCOCC1</t>
  </si>
  <si>
    <t>Liang 19</t>
  </si>
  <si>
    <t>C=CC(=O)Nc1cc(Nc2cc(-c3cccc(NC(=O)c4ccc(N(C)C)cc4)c3C)cn(C)c2=O)ccc1C(=O)N1CCOCC1</t>
  </si>
  <si>
    <t>Liang 30</t>
  </si>
  <si>
    <t>C=CC(=O)Nc5cc(Nc4cc(c3cccc(NC(=O)c2cc1CCCCc1s2)c3C)cn(C)c4=O)ccc5C(=O)N6CCOCC6</t>
  </si>
  <si>
    <t>Mihalovitz 16</t>
  </si>
  <si>
    <t>C=CC(=O)N3C[C@H](Nc1ncnc2[nH]ccc12)CC[C@@H]3C</t>
  </si>
  <si>
    <t>Mihalovitz</t>
  </si>
  <si>
    <t>Comp of dGf and DDG</t>
  </si>
  <si>
    <t>Telliez PF-06651600</t>
  </si>
  <si>
    <t>C[C@H]1CC[C@H](CN1C(=O)C=C)NC1=NC=NC2=C1C=CN2</t>
  </si>
  <si>
    <t>Telliez</t>
  </si>
  <si>
    <t>DeSautelle</t>
  </si>
  <si>
    <t>Thesis 2020, compares against multiple BTK variants</t>
  </si>
  <si>
    <t>Sousa JS25</t>
  </si>
  <si>
    <t>C=CC(=O)Nc5cc(C)cc(n4c(=O)ccc3cnc2cc(c1ccc(NS(C)(=O)=O)cc1)ccc2c34)c5</t>
  </si>
  <si>
    <t>Sousa</t>
  </si>
  <si>
    <t>Thesis 2023</t>
  </si>
  <si>
    <t>Sousa ibrutinib</t>
  </si>
  <si>
    <t>compares ratio with Liclican (below)</t>
  </si>
  <si>
    <t>Sousa acalabrutinib</t>
  </si>
  <si>
    <t>Sousa BMX-IN-1</t>
  </si>
  <si>
    <t>compares ratio with Wang (above)</t>
  </si>
  <si>
    <t>Sousa JS24</t>
  </si>
  <si>
    <t>C=CC(=O)Nc5cc(n4c(=O)ccc3cnc2cc(c1ccc(NS(C)(=O)=O)cc1)ccc2c34)ccc5C</t>
  </si>
  <si>
    <t>RCS 2020</t>
  </si>
  <si>
    <t>Sousa JS26</t>
  </si>
  <si>
    <t>C=CC(=O)Nc5cccc(n4c(=O)ccc3cnc2cc(c1ccc(NS(C)(=O)=O)cc1)ccc2c34)c5</t>
  </si>
  <si>
    <t>Sousa JS27</t>
  </si>
  <si>
    <t>C=CC(=O)Nc5cccc(n4c(=O)ccc3cnc2cc(N1CCN(S(C)(=O)=O)CC1)ccc2c34)c5</t>
  </si>
  <si>
    <t>Total: 38 BTK + 9 KRAS + 5 JAK3 = 52</t>
  </si>
  <si>
    <t>ADDITIONAL TEST SET</t>
  </si>
  <si>
    <r>
      <rPr>
        <rFont val="Arial"/>
        <color theme="1"/>
      </rPr>
      <t xml:space="preserve">kinact/Ki (per </t>
    </r>
    <r>
      <rPr>
        <rFont val="Arial"/>
        <b/>
        <color rgb="FFFF0000"/>
      </rPr>
      <t>uM and s</t>
    </r>
    <r>
      <rPr>
        <rFont val="Arial"/>
        <color theme="1"/>
      </rPr>
      <t>)</t>
    </r>
  </si>
  <si>
    <t>Tolebrutinib</t>
  </si>
  <si>
    <t>NC1=C2N(C(=O)N([C@@H]3CCCN(C3)C(=O)C=C)C2=CC=N1)C1=CC=C(OC2=CC=CC=C2)C=C1</t>
  </si>
  <si>
    <t>Turner</t>
  </si>
  <si>
    <t>Direct calculation of kinact/Ki</t>
  </si>
  <si>
    <t>Evobrutinib</t>
  </si>
  <si>
    <t>C=CC(=O)N1CCC(CC1)CNC2=NC=NC(=C2C3=CC=C(C=C3)OC4=CC=CC=C4)N</t>
  </si>
  <si>
    <t>He 16</t>
  </si>
  <si>
    <t>C=CC(=O)N5CCC(Cn4cc(c2ccc1OCCOc1c2)c3c(N)ncnc34)CC5</t>
  </si>
  <si>
    <t>REF93</t>
  </si>
  <si>
    <t>Tirabrutinib (GS-4059/ONO-4059)</t>
  </si>
  <si>
    <t>CC#CC(=O)N1CC[C@H](C1)N1C(=O)N(C2=C(N)N=CN=C12)C1=CC=C(OC2=CC=CC=C2)C=C1</t>
  </si>
  <si>
    <t>Lician</t>
  </si>
  <si>
    <t>Ibrutinib</t>
  </si>
  <si>
    <t>Acalabrutinib</t>
  </si>
  <si>
    <t>Spebrutinib</t>
  </si>
  <si>
    <t>Kempson 9a</t>
  </si>
  <si>
    <t>C=CC(=O)Nc3cccc(CNc2cc(Nc1ccccc1)ncc2C(N)=O)c3</t>
  </si>
  <si>
    <t>JAK3-BTK-9a</t>
  </si>
  <si>
    <t>ibrutinib</t>
  </si>
  <si>
    <t>Schnute</t>
  </si>
  <si>
    <t>Schnute 9a</t>
  </si>
  <si>
    <t>NC(=O)c1c(-c2ccc(Oc3ccc(F)cc3F)cc2)nn(C2CCCN(C#N)C2)c1N</t>
  </si>
  <si>
    <t>Schnute 9b</t>
  </si>
  <si>
    <t>NC(=O)c1c(-c2ccc(Oc3ccc(F)cc3F)cc2)nn(C2CCCN(C(=O)C=C)C2)c1N</t>
  </si>
  <si>
    <t>Schnute 9c</t>
  </si>
  <si>
    <t>NC(=O)c1c(-c2ccc(Oc3ccc(F)cc3F)cc2)nn(C2CCCN(C(=O)C(C)=C)C2)c1N</t>
  </si>
  <si>
    <t>rev?</t>
  </si>
  <si>
    <t>Schnute 9d</t>
  </si>
  <si>
    <t>NC(=O)c1c(-c2ccc(Oc3ccc(F)cc3F)cc2)nn(C2CCCN(C(=O)C=CC)C2)c1N</t>
  </si>
  <si>
    <t>Schnute 9e</t>
  </si>
  <si>
    <t>NC(=O)c1c(-c2ccc(Oc3ccc(F)cc3F)cc2)nn(C2CCCN(C(=O)C(F)=C)C2)c1N</t>
  </si>
  <si>
    <t>Schnute 9f</t>
  </si>
  <si>
    <t>NC(=O)c1c(-c2ccc(Oc3ccc(F)cc3F)cc2)nn(C2CCCN(C(=O)C=CCO)C2)c1N</t>
  </si>
  <si>
    <t>Schnute 9g</t>
  </si>
  <si>
    <t>NC(=O)c1c(-c2ccc(Oc3ccc(F)cc3F)cc2)nn(C2CCCN(C(=O)C=CCF)C2)c1N</t>
  </si>
  <si>
    <t>Schnute 9h</t>
  </si>
  <si>
    <t>NC(=O)c1c(-c2ccc(Oc3ccc(F)cc3F)cc2)nn(C2CCCN(C(=O)C=CC(F)F)C2)c1N</t>
  </si>
  <si>
    <t>Schnute 9i</t>
  </si>
  <si>
    <t>NC(=O)c1c(-c2ccc(Oc3ccc(F)cc3F)cc2)nn(C2CCCN(C(=O)C=CCN(C)C)C2)c1N</t>
  </si>
  <si>
    <t>Schnute 10</t>
  </si>
  <si>
    <t>NC(=O)c1c(-c2ccc(Oc3ccc(Cl)cc3)cc2)nn(C2CCCN(C#N)C2)c1N</t>
  </si>
  <si>
    <t>Schnute 11a</t>
  </si>
  <si>
    <t>NC(=O)c1c(-c2ccc(Oc3ccccc3)cc2)nn(C2CCCN(C#N)C2)c1N</t>
  </si>
  <si>
    <t>Schnute 20a</t>
  </si>
  <si>
    <t>NC(=O)c1c(-c2ccc(Oc3ncc(Cl)cc3)cc2)nn(C2CCCN(C#N)C2)c1N</t>
  </si>
  <si>
    <t>Schnute 20b</t>
  </si>
  <si>
    <t>NC(=O)c1c(-c2ccc(Oc3nc(C(F)(F)F)ccc3)cc2)nn(C2CCCN(C#N)C2)c1N</t>
  </si>
  <si>
    <t>Schnute 20c</t>
  </si>
  <si>
    <t>NC(=O)c1c(-c2ccc(Oc3ncc(Cl)cc3F)cc2)nn(C2CCCN(C#N)C2)c1N</t>
  </si>
  <si>
    <t>Schnute PF303</t>
  </si>
  <si>
    <t>Schnute-PF303</t>
  </si>
  <si>
    <t>BTK C481S</t>
  </si>
  <si>
    <t>WT Ki [nM]</t>
  </si>
  <si>
    <t>WT IC50 [nM]</t>
  </si>
  <si>
    <t>C481S Ki [nM]</t>
  </si>
  <si>
    <t>PDB ID</t>
  </si>
  <si>
    <t>Pocket</t>
  </si>
  <si>
    <t>ATP</t>
  </si>
  <si>
    <t>GDC-0853</t>
  </si>
  <si>
    <t>DOI: 10.1021/acs.jmedchem.7b01712</t>
  </si>
  <si>
    <t>LOXO-305</t>
  </si>
  <si>
    <t>Nemtabrutinib MK1026/ARQ531</t>
  </si>
  <si>
    <t>fenebrutinib</t>
  </si>
  <si>
    <t>SNS-062</t>
  </si>
  <si>
    <t>Pirtrobrutinib</t>
  </si>
  <si>
    <t>XMU-MP3</t>
  </si>
  <si>
    <t>AS-1763</t>
  </si>
  <si>
    <t>ARQ531</t>
  </si>
  <si>
    <t>Vecabrutinib</t>
  </si>
  <si>
    <t>REDX08608</t>
  </si>
  <si>
    <t>SNX-5422</t>
  </si>
  <si>
    <t>NRX-0492</t>
  </si>
  <si>
    <t>FCN-589</t>
  </si>
  <si>
    <t>ZYBT1</t>
  </si>
  <si>
    <t>BTK WT</t>
  </si>
  <si>
    <t>BIIB068</t>
  </si>
  <si>
    <t>https://doi.org/10.1021/acs.jmedchem.0c00702</t>
  </si>
  <si>
    <t>6W07</t>
  </si>
  <si>
    <t>H3</t>
  </si>
  <si>
    <t>Ma 5</t>
  </si>
  <si>
    <t>https://doi.org/10.1021/acs.jmedchem.0c00703</t>
  </si>
  <si>
    <t>6VXQ</t>
  </si>
  <si>
    <t>Ma 6</t>
  </si>
  <si>
    <t>https://doi.org/10.1021/acs.jmedchem.0c00704</t>
  </si>
  <si>
    <t>6W06</t>
  </si>
  <si>
    <t>Ma 7</t>
  </si>
  <si>
    <t>https://doi.org/10.1021/acs.jmedchem.0c00705</t>
  </si>
  <si>
    <t>Covalent inhibitor</t>
  </si>
  <si>
    <t>kinact/Ki (µM−1 s−1)</t>
  </si>
  <si>
    <t>Units of Kinact/Ki</t>
  </si>
  <si>
    <t>Kinact</t>
  </si>
  <si>
    <t>Ki</t>
  </si>
  <si>
    <t>Domain</t>
  </si>
  <si>
    <t>Year approved</t>
  </si>
  <si>
    <t>Protein target</t>
  </si>
  <si>
    <t>PDB</t>
  </si>
  <si>
    <t>Targeted residue</t>
  </si>
  <si>
    <t>Warhead</t>
  </si>
  <si>
    <t>Ref: Kinact</t>
  </si>
  <si>
    <t>Ref: IC50</t>
  </si>
  <si>
    <t>BTK</t>
  </si>
  <si>
    <t>Cys</t>
  </si>
  <si>
    <t>Butynamide</t>
  </si>
  <si>
    <t>Cys, Ser</t>
  </si>
  <si>
    <t>α-ketoamide</t>
  </si>
  <si>
    <t>ACP 5862</t>
  </si>
  <si>
    <t>3.1 × 104 ± 1.48 × 104</t>
  </si>
  <si>
    <t>-</t>
  </si>
  <si>
    <t>Cys481</t>
  </si>
  <si>
    <t>JS25</t>
  </si>
  <si>
    <t>Orelabrutinib</t>
  </si>
  <si>
    <t>NA</t>
  </si>
  <si>
    <t>2023 (China)</t>
  </si>
  <si>
    <t>Acrylamide</t>
  </si>
  <si>
    <t>Ser</t>
  </si>
  <si>
    <t>Cyclic boronate</t>
  </si>
  <si>
    <t>https://www.ncbi.nlm.nih.gov/pmc/articles/PMC9596308/</t>
  </si>
  <si>
    <t>Ser/Thr</t>
  </si>
  <si>
    <t>Epoxyketone</t>
  </si>
  <si>
    <t>Zanubrutinib</t>
  </si>
  <si>
    <t>27.9 × 104 ± 0.08 × 104</t>
  </si>
  <si>
    <t>(M*s)-1</t>
  </si>
  <si>
    <t>Nitrile</t>
  </si>
  <si>
    <t xml:space="preserve">47.7 × 104 ± 1.48 × 104 </t>
  </si>
  <si>
    <t>BTK, BLK, BMK</t>
  </si>
  <si>
    <t>https://jpet.aspetjournals.org/content/jpet/384/1/173.full.pdf</t>
  </si>
  <si>
    <t>Afatinib</t>
  </si>
  <si>
    <t>6.3 ± 0.8</t>
  </si>
  <si>
    <t>WT</t>
  </si>
  <si>
    <t>EGFR</t>
  </si>
  <si>
    <t>L858R</t>
  </si>
  <si>
    <t>15 ± 4</t>
  </si>
  <si>
    <t>L858R/T790M</t>
  </si>
  <si>
    <t>Almonertinib</t>
  </si>
  <si>
    <t>T790M</t>
  </si>
  <si>
    <t>2020 (China)</t>
  </si>
  <si>
    <t>Thr</t>
  </si>
  <si>
    <t>Boronic acid</t>
  </si>
  <si>
    <t>T790M/L858R</t>
  </si>
  <si>
    <t>T790M/Del19</t>
  </si>
  <si>
    <t>Avitinib</t>
  </si>
  <si>
    <t>Cys797</t>
  </si>
  <si>
    <t>Avitinib (ACEA)</t>
  </si>
  <si>
    <t>BDTX-1535</t>
  </si>
  <si>
    <t>3.1-119</t>
  </si>
  <si>
    <t>BDTX-189</t>
  </si>
  <si>
    <t>0.2-13</t>
  </si>
  <si>
    <t>BI-4020</t>
  </si>
  <si>
    <t>Cl-1033</t>
  </si>
  <si>
    <t>2.3 ± 0.5</t>
  </si>
  <si>
    <t>100 ± 20</t>
  </si>
  <si>
    <t>miyahisa2015</t>
  </si>
  <si>
    <t>https://onlinelibrary.wiley.com/doi/abs/10.1002/anie.201505800</t>
  </si>
  <si>
    <t>CLN-081/TAS6417</t>
  </si>
  <si>
    <t>CO-1686</t>
  </si>
  <si>
    <t>(2.41 ± 0.30) × 105</t>
  </si>
  <si>
    <t>(M−1s−1)</t>
  </si>
  <si>
    <t>https://www.ncbi.nlm.nih.gov/pmc/articles/PMC4048995/</t>
  </si>
  <si>
    <t>(1.12 ± 0.14) × 104</t>
  </si>
  <si>
    <t>Dacomitinib</t>
  </si>
  <si>
    <t>2.5 ± 0.1</t>
  </si>
  <si>
    <t>9.9 ± 0.8</t>
  </si>
  <si>
    <t>Adenosine</t>
  </si>
  <si>
    <t>10.3 ± 1.1</t>
  </si>
  <si>
    <t>2.8 ± 0.3</t>
  </si>
  <si>
    <t>DZD-9008</t>
  </si>
  <si>
    <t>EGF-816 (Novartis)</t>
  </si>
  <si>
    <t>0.23 ± 0.13</t>
  </si>
  <si>
    <t>https://pubs.rsc.org/en/content/articlepdf/2019/sc/c9sc03445e</t>
  </si>
  <si>
    <t>0.38 ± 0.08</t>
  </si>
  <si>
    <t>0.38 ± 0.10</t>
  </si>
  <si>
    <t>ERAS-801</t>
  </si>
  <si>
    <t>Gefitinib</t>
  </si>
  <si>
    <t>https://www.ncbi.nlm.nih.gov/pmc/articles/PMC4456127/</t>
  </si>
  <si>
    <t>Icotinib</t>
  </si>
  <si>
    <t>lapatinib</t>
  </si>
  <si>
    <t>G12C</t>
  </si>
  <si>
    <t>https://www.ncbi.nlm.nih.gov/pmc/articles/PMC6628314/</t>
  </si>
  <si>
    <t>Lazertinib</t>
  </si>
  <si>
    <t>2021 (Korea)</t>
  </si>
  <si>
    <t>Mobocertinib</t>
  </si>
  <si>
    <t>2.3-23</t>
  </si>
  <si>
    <t>1.98 h-1</t>
  </si>
  <si>
    <t>Mutants</t>
  </si>
  <si>
    <t>https://www.accessdata.fda.gov/drugsatfda_docs/nda/2021/215310Orig1s000MultidisciplineR.pdf</t>
  </si>
  <si>
    <t>naquotinib (Astellas)</t>
  </si>
  <si>
    <t>Nazartinib</t>
  </si>
  <si>
    <t>1.52 ± 0.08</t>
  </si>
  <si>
    <t>.222 min-1</t>
  </si>
  <si>
    <t>31 nM</t>
  </si>
  <si>
    <t>(del19, HCC827)</t>
  </si>
  <si>
    <t>46-48</t>
  </si>
  <si>
    <t>6.11 ± 0.08</t>
  </si>
  <si>
    <t>(L858R, H3255)</t>
  </si>
  <si>
    <t>Neratinib</t>
  </si>
  <si>
    <t>7 ± 2</t>
  </si>
  <si>
    <t>EGFR-L858R/T790M</t>
  </si>
  <si>
    <t>Lys190</t>
  </si>
  <si>
    <t>https://www.pnas.org/doi/pdf/10.1073/pnas.1313733111</t>
  </si>
  <si>
    <t>0.25 ± 0.01</t>
  </si>
  <si>
    <t>Olmutinib</t>
  </si>
  <si>
    <t>DEL19</t>
  </si>
  <si>
    <t>2016 (Korea)</t>
  </si>
  <si>
    <t>olmutinib (Hanmi)</t>
  </si>
  <si>
    <t>Osimertinib</t>
  </si>
  <si>
    <t>0.52 ± 0.05</t>
  </si>
  <si>
    <t>https://event.eortc.org/ena2022/wp-content/uploads/sites/24/2022/10/ENA-2022-abstracts_web-1.pdf</t>
  </si>
  <si>
    <t>https://pubs.acs.org/doi/10.1021/acsomega.7b00157</t>
  </si>
  <si>
    <t>covalent-reversible</t>
  </si>
  <si>
    <t>3.24 ± 0.46</t>
  </si>
  <si>
    <t>3.75 ± 0.39</t>
  </si>
  <si>
    <t>37, 44</t>
  </si>
  <si>
    <t>PF-06747775 (Pfizer)</t>
  </si>
  <si>
    <t>3-26</t>
  </si>
  <si>
    <t>350000−610000</t>
  </si>
  <si>
    <t>https://pubs.acs.org/doi/10.1021/acs.jmedchem.6b01894</t>
  </si>
  <si>
    <t>ELVN-002</t>
  </si>
  <si>
    <t>https://www.enliventherapeutics.com/file.cfm/39/docs/enliven_aacr_april_orlando_poster_digital_2023.pdf</t>
  </si>
  <si>
    <t>Poziotinib</t>
  </si>
  <si>
    <t>2.2-4.2</t>
  </si>
  <si>
    <t>Cys773 (EGFR), Cys805 (HER2)</t>
  </si>
  <si>
    <t>53, 54</t>
  </si>
  <si>
    <t>Pyrotinib</t>
  </si>
  <si>
    <t>2022 (China)</t>
  </si>
  <si>
    <t>tucatinib</t>
  </si>
  <si>
    <t>13.18 μM</t>
  </si>
  <si>
    <t>https://www.accessdata.fda.gov/drugsatfda_docs/nda/2020/213411Orig1s000MultidisciplineR.pdf</t>
  </si>
  <si>
    <t>Rociletinib</t>
  </si>
  <si>
    <t>0.04 ± 0.01</t>
  </si>
  <si>
    <t>wT</t>
  </si>
  <si>
    <t>EGFR, EGFRT790M</t>
  </si>
  <si>
    <t>FIIN-2</t>
  </si>
  <si>
    <t>EGFR, FGFR2, FGFR4</t>
  </si>
  <si>
    <t>Cys797 (EGFR), Cys491 (FGFR2) and Cys477 (FGFR4)</t>
  </si>
  <si>
    <t>FIIN-3</t>
  </si>
  <si>
    <t>Cys797 (EGFR) and Cys477 (FGFR4)</t>
  </si>
  <si>
    <t>HER2</t>
  </si>
  <si>
    <t>2.8-13</t>
  </si>
  <si>
    <t>trastuzumab</t>
  </si>
  <si>
    <t>(https://www.eurekaselect.com/article/67837)</t>
  </si>
  <si>
    <t>0.011 min-1</t>
  </si>
  <si>
    <t>0.54 µM</t>
  </si>
  <si>
    <t>Her2</t>
  </si>
  <si>
    <t>HER4</t>
  </si>
  <si>
    <t>capecitabine</t>
  </si>
  <si>
    <t>HER6</t>
  </si>
  <si>
    <t>HER9</t>
  </si>
  <si>
    <t>ASS234</t>
  </si>
  <si>
    <t>Bellaterra 2015 thesis</t>
  </si>
  <si>
    <t>Atazanavir</t>
  </si>
  <si>
    <t>https://dmd.aspetjournals.org/content/suppl/2015/02/05/dmd.114.059345.DC1/supplement_59345.pdf</t>
  </si>
  <si>
    <t>Azamulin</t>
  </si>
  <si>
    <t>3A4</t>
  </si>
  <si>
    <t>https://www.tandfonline.com/doi/full/10.1080/00498250802638159</t>
  </si>
  <si>
    <t>https://www.tandfonline.com/doi/full/10.1080/00498250802638162</t>
  </si>
  <si>
    <t>7.2 × 10−4</t>
  </si>
  <si>
    <t>1.9 nM</t>
  </si>
  <si>
    <t>https://pubs.acs.org/doi/10.1021/acs.jmedchem.9b00510</t>
  </si>
  <si>
    <t>7.1 × 10−4</t>
  </si>
  <si>
    <t>10 nM</t>
  </si>
  <si>
    <t>Azithromycin</t>
  </si>
  <si>
    <t>BMX-IN-1</t>
  </si>
  <si>
    <t>0.222 ± 0.039</t>
  </si>
  <si>
    <t>uM-1min -1</t>
  </si>
  <si>
    <t>https://www.cell.com/cell-chemical-biology/pdf/S1074-5521(15)00337-3.pdf</t>
  </si>
  <si>
    <t>https://utswmed-ir.tdl.org/server/api/core/bitstreams/fb6dea70-e663-4d4b-b065-a25e7350c62a/content</t>
  </si>
  <si>
    <t>4.9 ± 0.4</t>
  </si>
  <si>
    <t>23 ± 1</t>
  </si>
  <si>
    <t>Clopidogrel</t>
  </si>
  <si>
    <t>Clorgyline</t>
  </si>
  <si>
    <t>Cobicistat</t>
  </si>
  <si>
    <t>0.44 ± 0.09 (min)-1</t>
  </si>
  <si>
    <t>939 ± 353 (nM)</t>
  </si>
  <si>
    <t>Crizotanib</t>
  </si>
  <si>
    <t>Cyclosporin</t>
  </si>
  <si>
    <t>Dasatinib</t>
  </si>
  <si>
    <t>Diclofenac</t>
  </si>
  <si>
    <t>Diltiazem</t>
  </si>
  <si>
    <t>https://www.tandfonline.com/doi/full/10.1080/00498250802638161</t>
  </si>
  <si>
    <t>https://www.tandfonline.com/doi/full/10.1080/00498250802638164</t>
  </si>
  <si>
    <t>29g</t>
  </si>
  <si>
    <t>0.16 ± 0.06</t>
  </si>
  <si>
    <t>0.31 ± 0.11</t>
  </si>
  <si>
    <t>0.30 ± 0.09</t>
  </si>
  <si>
    <t>19h</t>
  </si>
  <si>
    <t>1.98 ± 0.22</t>
  </si>
  <si>
    <t>&lt;0.1</t>
  </si>
  <si>
    <t>8.78 ± 0.65</t>
  </si>
  <si>
    <t>8.08 ± 0.77</t>
  </si>
  <si>
    <t>Erlotinib</t>
  </si>
  <si>
    <t>Esomeprazole</t>
  </si>
  <si>
    <t>Everolimus</t>
  </si>
  <si>
    <t>Fluticasone</t>
  </si>
  <si>
    <t>Furafylline</t>
  </si>
  <si>
    <t>1A2</t>
  </si>
  <si>
    <t>https://www.tandfonline.com/doi/full/10.1080/00498250802638155</t>
  </si>
  <si>
    <t>Imatinib</t>
  </si>
  <si>
    <t>Irinotecan</t>
  </si>
  <si>
    <t>ixabepilone</t>
  </si>
  <si>
    <t>JAK3 inhibitor V</t>
  </si>
  <si>
    <t>9.8 ± 0.4 × 10^3</t>
  </si>
  <si>
    <t>miyahisa2018</t>
  </si>
  <si>
    <t>https://onlinelibrary.wiley.com/doi/abs/10.1002/anie.201505803</t>
  </si>
  <si>
    <t>Lopinavir</t>
  </si>
  <si>
    <t>Nefazodone</t>
  </si>
  <si>
    <t>6.6 ± 0.2</t>
  </si>
  <si>
    <t>60 ± 40</t>
  </si>
  <si>
    <t>WZ-4002</t>
  </si>
  <si>
    <t>75 ± 25</t>
  </si>
  <si>
    <t>0.40 ± 0.10</t>
  </si>
  <si>
    <t>CL-387785</t>
  </si>
  <si>
    <t>100 ± 7</t>
  </si>
  <si>
    <t>0.21 ± 0.10</t>
  </si>
  <si>
    <t>30 ± 2</t>
  </si>
  <si>
    <t>1.5 ± 0.3</t>
  </si>
  <si>
    <t>210 ± 3</t>
  </si>
  <si>
    <t>6,200 ± 3,200</t>
  </si>
  <si>
    <t>0.0014 ± 0.0003</t>
  </si>
  <si>
    <t>850 ± 90</t>
  </si>
  <si>
    <t>nilotinib</t>
  </si>
  <si>
    <t>Olaparib</t>
  </si>
  <si>
    <t>Omeprazole</t>
  </si>
  <si>
    <t>Ondansetron</t>
  </si>
  <si>
    <t>Paroxetine</t>
  </si>
  <si>
    <t>2D6</t>
  </si>
  <si>
    <t>https://www.tandfonline.com/doi/full/10.1080/00498250802638158</t>
  </si>
  <si>
    <t>pazopanib</t>
  </si>
  <si>
    <t>PP9601N</t>
  </si>
  <si>
    <t>Raloxifene</t>
  </si>
  <si>
    <t>Ritonavir</t>
  </si>
  <si>
    <t>0.23 ± 0.06</t>
  </si>
  <si>
    <t>256 ± 90 (nM)</t>
  </si>
  <si>
    <t>RMC-4998</t>
  </si>
  <si>
    <t>2,72,000</t>
  </si>
  <si>
    <t>https://www.ncbi.nlm.nih.gov/pmc/articles/PMC10474815/</t>
  </si>
  <si>
    <t>Ro 106-9920</t>
  </si>
  <si>
    <t>3.6 ± 0.13 × 10^2</t>
  </si>
  <si>
    <t>miyahisa2019</t>
  </si>
  <si>
    <t>https://onlinelibrary.wiley.com/doi/abs/10.1002/anie.201505804</t>
  </si>
  <si>
    <t>1.67 ± 0.32</t>
  </si>
  <si>
    <t>2.95 ± 0.66</t>
  </si>
  <si>
    <t>S-fluoxetine</t>
  </si>
  <si>
    <t>2C19</t>
  </si>
  <si>
    <t>https://www.tandfonline.com/doi/full/10.1080/00498250802638157</t>
  </si>
  <si>
    <t>sirolimus</t>
  </si>
  <si>
    <t>sorafenib</t>
  </si>
  <si>
    <t>sunitinib</t>
  </si>
  <si>
    <t>t-deprenyl</t>
  </si>
  <si>
    <t>Tadalafil</t>
  </si>
  <si>
    <t>Tamoxifen</t>
  </si>
  <si>
    <t>temsirolimus</t>
  </si>
  <si>
    <t>Tienilic Acid</t>
  </si>
  <si>
    <t>2C9</t>
  </si>
  <si>
    <t>https://www.tandfonline.com/doi/full/10.1080/00498250802638156</t>
  </si>
  <si>
    <t>Valproate</t>
  </si>
  <si>
    <t>Verapamil</t>
  </si>
  <si>
    <t>https://www.tandfonline.com/doi/full/10.1080/00498250802638160</t>
  </si>
  <si>
    <t>https://www.tandfonline.com/doi/full/10.1080/00498250802638163</t>
  </si>
  <si>
    <t>3.3 ± 0.03 × 10^4</t>
  </si>
  <si>
    <t>miyahisa2017</t>
  </si>
  <si>
    <t>https://onlinelibrary.wiley.com/doi/abs/10.1002/anie.201505802</t>
  </si>
  <si>
    <t>WZ-8048</t>
  </si>
  <si>
    <t>1.7 ± 0.02 × 10^5</t>
  </si>
  <si>
    <t>miyahisa2016</t>
  </si>
  <si>
    <t>https://onlinelibrary.wiley.com/doi/abs/10.1002/anie.201505801</t>
  </si>
  <si>
    <t>Zileuton</t>
  </si>
  <si>
    <t>3237 ± 89</t>
  </si>
  <si>
    <t>Ser195</t>
  </si>
  <si>
    <t>https://www.biorxiv.org/content/10.1101/2021.04.15.439906v1.full.pdf</t>
  </si>
  <si>
    <t>511 ± 18</t>
  </si>
  <si>
    <t>1659 ± 35</t>
  </si>
  <si>
    <t>432 ± 15</t>
  </si>
  <si>
    <t>2586 ± 54</t>
  </si>
  <si>
    <t>390 ± 15</t>
  </si>
  <si>
    <t>3615 ± 107</t>
  </si>
  <si>
    <t>443 ± 16</t>
  </si>
  <si>
    <t>7881 ± 249</t>
  </si>
  <si>
    <t>552 ± 11</t>
  </si>
  <si>
    <t>2374 ± 37</t>
  </si>
  <si>
    <t>270 ± 5</t>
  </si>
  <si>
    <t>5653 ± 265</t>
  </si>
  <si>
    <t>2526 ± 173</t>
  </si>
  <si>
    <t>128 ± 19</t>
  </si>
  <si>
    <t>1849 ± 53</t>
  </si>
  <si>
    <t>184 ± 6</t>
  </si>
  <si>
    <t>3076 ± 87</t>
  </si>
  <si>
    <t>94 ± 7</t>
  </si>
  <si>
    <t>523 ± 46</t>
  </si>
  <si>
    <t>1121 ± 54</t>
  </si>
  <si>
    <t>602 ± 33</t>
  </si>
  <si>
    <t>231 ± 9</t>
  </si>
  <si>
    <t>5903 ± 254</t>
  </si>
  <si>
    <t>1668 ± 60</t>
  </si>
  <si>
    <t>18274 ± 680</t>
  </si>
  <si>
    <t>1162 ± 40</t>
  </si>
  <si>
    <t>12636 ± 496</t>
  </si>
  <si>
    <t>131 ± 4</t>
  </si>
  <si>
    <t>24127 ± 702</t>
  </si>
  <si>
    <t>204 ± 13</t>
  </si>
  <si>
    <t>44474 ± 1976</t>
  </si>
  <si>
    <t>350 ± 9</t>
  </si>
  <si>
    <t>20215 ± 570</t>
  </si>
  <si>
    <t>98 ± 4</t>
  </si>
  <si>
    <t>8894 ± 132</t>
  </si>
  <si>
    <t>1h</t>
  </si>
  <si>
    <t>380 nM</t>
  </si>
  <si>
    <t>(M*min)-1</t>
  </si>
  <si>
    <t>3e</t>
  </si>
  <si>
    <t>125 nM</t>
  </si>
  <si>
    <t>Molecules pending to be reviewed for their Kinact/Ki data</t>
  </si>
  <si>
    <t>smiles</t>
  </si>
  <si>
    <t>High</t>
  </si>
  <si>
    <t>Low</t>
  </si>
  <si>
    <t>kinact/Ki</t>
  </si>
  <si>
    <t>Reaction</t>
  </si>
  <si>
    <t>Domain/Mutation</t>
  </si>
  <si>
    <t>Comment</t>
  </si>
  <si>
    <t>Procedure</t>
  </si>
  <si>
    <t>boceprevir,</t>
  </si>
  <si>
    <t>4.13 µM</t>
  </si>
  <si>
    <t>1.18 ± 0.10 µM</t>
  </si>
  <si>
    <t>3CLpro</t>
  </si>
  <si>
    <t>Cys 145</t>
  </si>
  <si>
    <t>P1 site (Leu-Gln↓(Ser, Ala, Gly))</t>
  </si>
  <si>
    <t>https://www.ncbi.nlm.nih.gov/pmc/articles/PMC7294525/</t>
  </si>
  <si>
    <t>Calpain inhibitors II</t>
  </si>
  <si>
    <t>0.97 µM</t>
  </si>
  <si>
    <t>tbc</t>
  </si>
  <si>
    <t>0.40 ± 0.02 µM</t>
  </si>
  <si>
    <t>https://www.ncbi.nlm.nih.gov/pmc/articles/PMC7605558/</t>
  </si>
  <si>
    <t>Calpain inhibitors XII</t>
  </si>
  <si>
    <t>0.45 µM</t>
  </si>
  <si>
    <t>0.13 ± 0.02 µM</t>
  </si>
  <si>
    <t>GC-376</t>
  </si>
  <si>
    <t>0.03 µM</t>
  </si>
  <si>
    <t>6WTT</t>
  </si>
  <si>
    <t>C1CNC2=CC=CC(=C21)C(=O)OC3=CC(=CN=C3)Cl</t>
  </si>
  <si>
    <t>GRL-1720</t>
  </si>
  <si>
    <t>0.32 μM</t>
  </si>
  <si>
    <t>https://www.preprints.org/manuscript/202308.0055/v1</t>
  </si>
  <si>
    <t>CC(C)CC(C=O)NC(=O)C(CC(C)C)NC(=O)C(CC(C)C)NC(=O)OCC1=CC=CC=C1</t>
  </si>
  <si>
    <t>MG-132</t>
  </si>
  <si>
    <t>3.90 µM</t>
  </si>
  <si>
    <t>https://jewlscholar.mtsu.edu/server/api/core/bitstreams/f0d29cee-4b30-4399-8c55-34ad0c8ee575/content</t>
  </si>
  <si>
    <t>CC1(C2C1C(N(C2)C(=O)C(C(C)(C)C)NC(=O)C(F)(F)F)C(=O)NC(CC3CCNC3=O)C#N)C</t>
  </si>
  <si>
    <t>Nirmatrelvir</t>
  </si>
  <si>
    <t>30.6*</t>
  </si>
  <si>
    <t>8GFU</t>
  </si>
  <si>
    <t>https://arxiv.org/pdf/2211.02891</t>
  </si>
  <si>
    <t>https://www.ncbi.nlm.nih.gov/pmc/articles/PMC9128007/</t>
  </si>
  <si>
    <t>CC(C)CC(C(=O)NC(CC1CCNC1=O)C(=O)CO)NC(=O)C2=CC3=C(N2)C=CC=C3OC</t>
  </si>
  <si>
    <t>PF 00835231</t>
  </si>
  <si>
    <t>0.03 min-1</t>
  </si>
  <si>
    <t>Cys145</t>
  </si>
  <si>
    <t>https://www.biorxiv.org/content/10.1101/2020.09.12.293498v3.full.pdf</t>
  </si>
  <si>
    <t>COP(=O)(C(C(Cl)(Cl)Cl)O)OC</t>
  </si>
  <si>
    <t>Metrifonate</t>
  </si>
  <si>
    <t>1.44 μM</t>
  </si>
  <si>
    <t>AChE</t>
  </si>
  <si>
    <t>Ser203</t>
  </si>
  <si>
    <t>CCN(C)C(=O)OC1=CC=CC(=C1)C(C)N(C)C</t>
  </si>
  <si>
    <t>Rivastigmine</t>
  </si>
  <si>
    <t>5.5 μM</t>
  </si>
  <si>
    <t>Tislelizumab</t>
  </si>
  <si>
    <t>Anti–PD-1 monoclonal antibody</t>
  </si>
  <si>
    <t>n/a</t>
  </si>
  <si>
    <t>0.37 μM</t>
  </si>
  <si>
    <t>BChE</t>
  </si>
  <si>
    <t>https://chemrxiv.org/engage/api-gateway/chemrxiv/assets/orp/resource/item/62f0fc5069f3a57e38afcb23/original/pseudo-irreversible-butyrylcholinesterase-inhibitors-sar-kinetic-computational-and-crystallographic-study-of-the-n-dialkyl-o-arylcarbamate-warhead.pdf</t>
  </si>
  <si>
    <t>CC#CC(=O)N1CCCC1C2=NC(=C3N2C=CN=C3N)C4=CC=C(C=C4)C(=O)NC5=CC=CC=N5</t>
  </si>
  <si>
    <t>MA</t>
  </si>
  <si>
    <t>Cys 481</t>
  </si>
  <si>
    <t>.031 ± .0148</t>
  </si>
  <si>
    <t>31000 ± 14800</t>
  </si>
  <si>
    <t>0.0056 ± 0.0025</t>
  </si>
  <si>
    <t>181 ± 14</t>
  </si>
  <si>
    <t>CC#CC(=O)NCCCC(=O)C1=NC(=C2N1C=CN=C2N)C3=CC=C(C=C3)C(=O)NC4=CC=CC=N4</t>
  </si>
  <si>
    <t>.017000 ± .0008</t>
  </si>
  <si>
    <t>17000 ± 0800</t>
  </si>
  <si>
    <t>0.0031 ± 0.0003</t>
  </si>
  <si>
    <t>188 ± 9.0</t>
  </si>
  <si>
    <t>metabolite of acalabrutinib</t>
  </si>
  <si>
    <t>C=CC(=O)N1CCCC(C1)N2C3=NC=NC(=C3C(=N2)C4=CC=C(C=C4)OC5=CC=CC=C5)N</t>
  </si>
  <si>
    <t>CC1=CC(=CC(=C1)N2C(=O)C=CC3=CN=C4C=C(C=CC4=C32)C5=CC=C(C=C5)NS(=O)(=O)C)NC(=O)C=C</t>
  </si>
  <si>
    <t>8.72 ± 1.02</t>
  </si>
  <si>
    <t>0.401 ± 0.064</t>
  </si>
  <si>
    <t>0.77 ± 0.06</t>
  </si>
  <si>
    <t>https://gbernardeslab.com/wp/wp-content/uploads/2022/11/REF173.pdf</t>
  </si>
  <si>
    <t>C=CC(=O)N1CCC(CC1)C2=NC(=C(C=C2)C(=O)N)C3=CC=C(C=C3)OC4=CC=CC=C4</t>
  </si>
  <si>
    <t>Cyanamide</t>
  </si>
  <si>
    <t>Cys 482</t>
  </si>
  <si>
    <t>Cys 483</t>
  </si>
  <si>
    <t>Cys 484</t>
  </si>
  <si>
    <t>Cys 485</t>
  </si>
  <si>
    <t>reversible</t>
  </si>
  <si>
    <t>C=CC(=O)N1CCCC(C1)N2C3=C(C(=NC=C3)N)N(C2=O)C4=CC=C(C=C4)OC5=CC=CC=C5</t>
  </si>
  <si>
    <t>C=CC(=O)N1CCC(CC1)C2CCNC3=C(C(=NN23)C4=CC=C(C=C4)OC5=CC=CC=C5)C(=O)N</t>
  </si>
  <si>
    <t>.279000 ± .000800</t>
  </si>
  <si>
    <t>279000 ± 00800</t>
  </si>
  <si>
    <t>CC1=C(C=C(C=C1)N2C(=O)C=CC3=CN=C4C=CC(=CC4=C32)C5=CC=C(C=C5)NS(=O)(=O)C)NC(=O)C=C</t>
  </si>
  <si>
    <t>.477000 ± .014800</t>
  </si>
  <si>
    <t>477000 ± 14800 × 104</t>
  </si>
  <si>
    <t>CCOP(=O)(CCOCC1(C(CN2C=C(C(=O)C(=C2C1=O)O)C(=O)NCC3=C(C=C(C=C3)F)F)OC)C)OCC</t>
  </si>
  <si>
    <t>Compound 34</t>
  </si>
  <si>
    <t>Caspase-1</t>
  </si>
  <si>
    <t>Cys331</t>
  </si>
  <si>
    <t>general small-molecule-binding site</t>
  </si>
  <si>
    <t>CC(=O)OCC(C1=CC=CC=C1)C(=O)NCC2=CC=CC=N2</t>
  </si>
  <si>
    <t>Pat 2</t>
  </si>
  <si>
    <t>https://patents.google.com/patent/US7968716B2/en</t>
  </si>
  <si>
    <t>Pat 1</t>
  </si>
  <si>
    <t>Caspase-3</t>
  </si>
  <si>
    <t>Pat 3</t>
  </si>
  <si>
    <t>Caspase-7</t>
  </si>
  <si>
    <t>Pat 5</t>
  </si>
  <si>
    <t>Caspase-8</t>
  </si>
  <si>
    <t>CCCN1CCN(CC1)C2=CC=C(C=C2)C(=O)NC3(CCCCC3)C(=O)NCC#N</t>
  </si>
  <si>
    <t>Balicatib</t>
  </si>
  <si>
    <t>Cat K</t>
  </si>
  <si>
    <t>Cys25</t>
  </si>
  <si>
    <t>CC(C)CC(C(=O)NCCCCN=C(N)N)NC(=O)C1C(O1)C(=O)O</t>
  </si>
  <si>
    <t>E-64</t>
  </si>
  <si>
    <t>0.081 ± 0.0052</t>
  </si>
  <si>
    <t>0.011 ± 0.0016</t>
  </si>
  <si>
    <t>CC(C)(CC(C(=O)NC1(CC1)C#N)NC(C2=CC=C(C=C2)C3=CC=C(C=C3)S(=O)(=O)C)C(F)(F)F)F</t>
  </si>
  <si>
    <t>Odanacatib</t>
  </si>
  <si>
    <t>103, 104</t>
  </si>
  <si>
    <t>DOI: 10.1021/jacs.8b11027</t>
  </si>
  <si>
    <t>0.011 ± 0.00073</t>
  </si>
  <si>
    <t>0.21 ± 0.047</t>
  </si>
  <si>
    <t>0.047 ± 0.0037</t>
  </si>
  <si>
    <t>3.3 ± 0.60</t>
  </si>
  <si>
    <t>0.019 ± 0.0027</t>
  </si>
  <si>
    <t>0.19 ± 0.083</t>
  </si>
  <si>
    <t>CC1=NC=C(N1C(C)C)C2=NC(=NC=C2)NC3=CC=C(C=C3)S(=O)(=O)C</t>
  </si>
  <si>
    <t>AZD5438</t>
  </si>
  <si>
    <t>Jun-45</t>
  </si>
  <si>
    <t>CDK1/2/9</t>
  </si>
  <si>
    <t>CN(C)CC=CC(=O)NC1=CC=C(C=C1)OC2CCCC(C2)NC3=NC=C(C(=N3)C4=CNC5=CC=CC=C54)Cl</t>
  </si>
  <si>
    <t>BSJ-01-175</t>
  </si>
  <si>
    <t>156-283</t>
  </si>
  <si>
    <t>CDK12/13</t>
  </si>
  <si>
    <t>Cys1039</t>
  </si>
  <si>
    <t>https://doi.org/10.1016/j.ejmech.2021.113481</t>
  </si>
  <si>
    <t>CN(C)CC=CC(=O)NC1=CC=C(C=C1)C(=O)N2CCCC(C2)NC3=NC=C(C(=N3)C4=CNC5=CC=CC=C54)Cl</t>
  </si>
  <si>
    <t>THZ531</t>
  </si>
  <si>
    <t>158/69</t>
  </si>
  <si>
    <t>Kinase hinge region</t>
  </si>
  <si>
    <t>CN(C)CC=CC(=O)NC1=CC(=CC=C1)S(=O)(=O)N2CCC(CC2)NC(=O)C3=C(C=NN3)NC(=O)C4=C(C=C(C=C4Cl)Cl)Cl</t>
  </si>
  <si>
    <t>FMF-04-159-2</t>
  </si>
  <si>
    <t>CDK14</t>
  </si>
  <si>
    <t>Cys218</t>
  </si>
  <si>
    <t>CC(C)(C)C1=CN=C(O1)CSC2=CN=C(S2)NC(=O)C3CCNCC3</t>
  </si>
  <si>
    <t>SNS032</t>
  </si>
  <si>
    <t>CDK2</t>
  </si>
  <si>
    <t>85-88</t>
  </si>
  <si>
    <t>https://www.ncbi.nlm.nih.gov/pmc/articles/PMC2680368/</t>
  </si>
  <si>
    <t>CC(C)(C)C1=CN=C(O1)CSC2=CN=C(S2)NC3CCCN(C3)C(=O)C4=CC=C(C=C4)NC(=O)C=C</t>
  </si>
  <si>
    <t>MFH290</t>
  </si>
  <si>
    <t>120/114</t>
  </si>
  <si>
    <t>CDK2/9</t>
  </si>
  <si>
    <t>https://pubs.acs.org/doi/10.1021/acs.jmedchem.9b01929</t>
  </si>
  <si>
    <t>CN(C)C(=O)C1=CC2=CN=C(N=C2N1C3CCCC3)NC4=NC=C(C=C4)N5CCNCC5</t>
  </si>
  <si>
    <t>Ribociclib</t>
  </si>
  <si>
    <t>CDK4</t>
  </si>
  <si>
    <t>77, 78</t>
  </si>
  <si>
    <t>https://www.accessdata.fda.gov/drugsatfda_docs/nda/2017/209092orig1s000multidiscipliner.pdf</t>
  </si>
  <si>
    <t>time-dependent inhibitor</t>
  </si>
  <si>
    <t>CC1=C(C(=O)N(C2=NC(=NC=C12)NC3=NC=C(C=C3)N4CCNCC4)C5CCCC5)C(=O)C</t>
  </si>
  <si>
    <t>Palbociclib</t>
  </si>
  <si>
    <t>CDK4/6</t>
  </si>
  <si>
    <t>https://www.accessdata.fda.gov/drugsatfda_docs/nda/2015/207103orig1s000clinpharmr.pdf</t>
  </si>
  <si>
    <t>CDK6</t>
  </si>
  <si>
    <t>CDK7</t>
  </si>
  <si>
    <t>SY-1365 (Mevociclib)</t>
  </si>
  <si>
    <t>Cys312</t>
  </si>
  <si>
    <t>CC1(C2=C(CN1C(=O)NC(CN(C)C)C3=CC=CC=C3)C(=NN2)NC4=CC(=CC=C4)NC(=O)C5=CC=C(C=C5)NC(=O)C=C)C</t>
  </si>
  <si>
    <t>YKL-1-116</t>
  </si>
  <si>
    <t>82, 91</t>
  </si>
  <si>
    <t>CC1(C2=C(CN1C(=O)NC(CN(C)C)C3=CC=CC=C3)C(=NN2)NC(=O)C4=CC=C(C=C4)NC(=O)C=C)C</t>
  </si>
  <si>
    <t>YKL-5-124</t>
  </si>
  <si>
    <t>(nM−1 s−1)</t>
  </si>
  <si>
    <t>https://www.slideshare.net/slideshow/cell-inhibitordocx/257852214</t>
  </si>
  <si>
    <t>Compound E9</t>
  </si>
  <si>
    <t>8 to 40</t>
  </si>
  <si>
    <t>CDK7/12/13</t>
  </si>
  <si>
    <t>Cys1039 (CDK12)</t>
  </si>
  <si>
    <t>CN(C)CC=CC(=O)NC1=CC=C(C=C1)C(=O)NC2=CC=CC(=C2)NC3=NC=C(C(=N3)C4=CNC5=CC=CC=C54)Cl</t>
  </si>
  <si>
    <t>THZ1</t>
  </si>
  <si>
    <t>(nM*s)-1</t>
  </si>
  <si>
    <t>Cys312 (CDK7)</t>
  </si>
  <si>
    <t>CDK9</t>
  </si>
  <si>
    <t>CCC1=C2N=C(C=C(N2N=C1)NCC3=C[N+](=CC=C3)[O-])N4CCCCC4CCO</t>
  </si>
  <si>
    <t>Dinaciclib</t>
  </si>
  <si>
    <t>3/1/1/4</t>
  </si>
  <si>
    <t>CDKs1/2/5/9</t>
  </si>
  <si>
    <t>Lys33, Asp 145</t>
  </si>
  <si>
    <t>covalent?</t>
  </si>
  <si>
    <t>CCC1(CC(C2(C(CCC3(C2C(=O)CC3)C(C1O)C)C)C)OC(=O)CSC4=NNC(=N4)N)C</t>
  </si>
  <si>
    <t>CYP</t>
  </si>
  <si>
    <t>CN(C)CC=CC(=O)NC1=C(C=C2C(=C1)C(=NC=N2)NC3=CC(=C(C=C3)F)Cl)OC4CCOC4</t>
  </si>
  <si>
    <t>Cys 773</t>
  </si>
  <si>
    <t>dimethylaminocrotonamide</t>
  </si>
  <si>
    <t>CN(C)CCN(C)C1=CC(=C(C=C1NC(=O)C=C)NC2=NC=CC(=N2)C3=CN(C4=CC=CC=C43)C5CC5)OC</t>
  </si>
  <si>
    <t>Cys 797</t>
  </si>
  <si>
    <t>CN1CCN(CC1)C2=C(C=C(C=C2)NC3=NC4=C(C=CN4)C(=N3)OC5=CC=CC(=C5)NC(=O)C=C)F</t>
  </si>
  <si>
    <t>CN1CC2CC2(C1)C#CC3=CC4=C(C=C3NC(=O)C=CCN5CCOCC5)C(=NC=N4)NC6=C(C(=CC=C6)Cl)F</t>
  </si>
  <si>
    <t>C=CC(=O)NC1=C(C=C2C(=C1)C(=NC=N2)NC3=CC(=C(C=C3)OCC4=CC=CC=N4)Cl)OCCN5CCOCC5</t>
  </si>
  <si>
    <t>CC#CC(=O)NC1=CC2=C(C=C1)N=CN=C2NC3=CC(=CC=C3)Br</t>
  </si>
  <si>
    <t>Exon19 Del + T790M</t>
  </si>
  <si>
    <t>https://www.ncbi.nlm.nih.gov/pmc/articles/PMC6872223/#SD1</t>
  </si>
  <si>
    <t>CC(=O)N1CCN(CC1)C2=CC(=C(C=C2)NC3=NC=C(C(=N3)NC4=CC(=CC=C4)NC(=O)C=C)C(F)(F)F)OC</t>
  </si>
  <si>
    <t>.011200 ± .001400</t>
  </si>
  <si>
    <t>11200 ± 1400</t>
  </si>
  <si>
    <t>.241000 ± .030000</t>
  </si>
  <si>
    <t>241000 ± 30000</t>
  </si>
  <si>
    <t>COC1=C(C=C2C(=C1)N=CN=C2NC3=CC(=C(C=C3)F)Cl)NC(=O)C=CCN4CCCCC4</t>
  </si>
  <si>
    <t>DZD-9008 (Sunvozertinib)</t>
  </si>
  <si>
    <t>1-51.2</t>
  </si>
  <si>
    <t>https://file.medchemexpress.com/catalog/targetPDF/EGFR-Inhibitors-Modulators-MCE.pdf</t>
  </si>
  <si>
    <t>CN1CCN(CC1)CC2COC3=C(O2)C=C4C(=C3)N=CN=C4NC5=C(C(=CC=C5)Br)F</t>
  </si>
  <si>
    <t>COC1=C(C=C2C(=C1)N=CN=C2NC3=CC(=C(C=C3)F)Cl)OCCCN4CCOCC4</t>
  </si>
  <si>
    <t>C#CC1=CC(=CC=C1)NC2=NC=NC3=CC4=C(C=C32)OCCOCCOCCO4</t>
  </si>
  <si>
    <t>0.717 μM</t>
  </si>
  <si>
    <t>min-1mM-1</t>
  </si>
  <si>
    <t>https://dmd.aspetjournals.org/content/dmd/early/2024/04/02/dmd.124.001693.full.pdf?with-ds=yes</t>
  </si>
  <si>
    <t>CS(=O)(=O)CCNCC1=CC=C(O1)C2=CC3=C(C=C2)N=CN=C3NC4=CC(=C(C=C4)OCC5=CC(=CC=C5)F)Cl</t>
  </si>
  <si>
    <t>CN(C)CC1=CN(N=C1C2=CC=CC=C2)C3=NC(=NC=C3)NC4=C(C=C(C(=C4)NC(=O)C=C)N5CCOCC5)OC</t>
  </si>
  <si>
    <t>1.7-20.6</t>
  </si>
  <si>
    <t>1.26 ± 0.03</t>
  </si>
  <si>
    <t>12.6 ± 0.3</t>
  </si>
  <si>
    <t>x10^5 (M−1s−1)</t>
  </si>
  <si>
    <t>5.88 ± 0.34</t>
  </si>
  <si>
    <t>4.68 ± 0.33</t>
  </si>
  <si>
    <t>https://chemrxiv.org/engage/api-gateway/chemrxiv/assets/orp/resource/item/64e50861dd1a73847f5020a1/original/pitfalls-and-considerations-in-determining-the-potency-and-mutant-selectivity-of-covalent-epidermal-growth-factor-receptor-inhibitors.pdf</t>
  </si>
  <si>
    <t>LN2057</t>
  </si>
  <si>
    <t>1.3 ± 0.3</t>
  </si>
  <si>
    <t>5.66 ± 0.013</t>
  </si>
  <si>
    <t>56.6 ± 0.13</t>
  </si>
  <si>
    <t>7.17 ± 0.25</t>
  </si>
  <si>
    <t>1.27 ± 0.06</t>
  </si>
  <si>
    <t>CC(C)OC(=O)C1=CN=C(N=C1C2=CN(C3=CC=CC=C32)C)NC4=C(C=C(C(=C4)NC(=O)C=C)N(C)CCN(C)C)OC</t>
  </si>
  <si>
    <t>CC1=NC=CC(=C1)C(=O)NC2=NC3=C(N2C4CCCCN(C4)C(=O)C=CCN(C)C)C(=CC=C3)Cl</t>
  </si>
  <si>
    <t>CCOC1=C(C=C2C(=C1)N=CC(=C2NC3=CC(=C(C=C3)OCC4=CC=CC=N4)Cl)C#N)NC(=O)C=CCN(C)C</t>
  </si>
  <si>
    <t>CN1CCN(CC1)C2=CC=C(C=C2)NC3=NC4=C(C(=N3)OC5=CC=CC(=C5)NC(=O)C=C)SC=C4</t>
  </si>
  <si>
    <t>CN1C=C(C2=CC=CC=C21)C3=NC(=NC=C3)NC4=C(C=C(C(=C4)NC(=O)C=C)N(C)CCN(C)C)OC</t>
  </si>
  <si>
    <t>.350000−.610000</t>
  </si>
  <si>
    <t>COC1=C(C=C2C(=C1)N=CN=C2NC3=C(C(=C(C=C3)Cl)Cl)F)OC4CCN(CC4)C(=O)C=C</t>
  </si>
  <si>
    <t>Cys773 (EGFR)</t>
  </si>
  <si>
    <t>CCOC1=C(C=C2C(=C1)N=CC(=C2NC3=CC(=C(C=C3)OCC4=CC=CC=N4)Cl)C#N)NC(=O)C=CC5CCCN5C</t>
  </si>
  <si>
    <t>CC1=C(C=CC(=C1)NC2=NC=NC3=C2C=C(C=C3)NC4=NC(CO4)(C)C)OC5=CC6=NC=NN6C=C5</t>
  </si>
  <si>
    <t>CN1CCN(CC1)C2=CC(=C(C=C2)NC3=NC=C(C(=N3)OC4=CC=CC(=C4)NC(=O)C=C)Cl)OC</t>
  </si>
  <si>
    <t>.033000 ± .000300</t>
  </si>
  <si>
    <t>33000 ± 00300</t>
  </si>
  <si>
    <t>EGFR-T790M</t>
  </si>
  <si>
    <t>CN1CCN(CC1)C2=CC=C(C=C2)NC3=NC=C4CN(C(=O)N(C4=N3)CC5=CC=C(C=C5)NC(=O)C=C)C6=CC(=CC(=C6)OC)OC</t>
  </si>
  <si>
    <t>3.1-45</t>
  </si>
  <si>
    <t>ErbB-2</t>
  </si>
  <si>
    <t>https://molpharm.aspetjournals.org/content/78/4/693</t>
  </si>
  <si>
    <t>C1=CN=C(C=N1)NNC(=O)C=CN2C=NC(=N2)C3=CC(=CC(=C3)C(F)(F)F)C(F)(F)F</t>
  </si>
  <si>
    <t>Selinexor</t>
  </si>
  <si>
    <t>22 μM</t>
  </si>
  <si>
    <t>Exportin 1</t>
  </si>
  <si>
    <t>https://www.ncbi.nlm.nih.gov/pmc/articles/PMC5346685/</t>
  </si>
  <si>
    <t>FGFR</t>
  </si>
  <si>
    <t>Cys 488</t>
  </si>
  <si>
    <t>CC1CN(CC(N1)C)C2=CC=C(C=C2)C(=O)NC3=NNC(=C3)CCC4=CC(=CC(=C4)OC)OC</t>
  </si>
  <si>
    <t>AZD4547</t>
  </si>
  <si>
    <t>0.2-2.5</t>
  </si>
  <si>
    <t>FGFR1</t>
  </si>
  <si>
    <t>https://www.selleckchem.com/datasheet/azd4547-S280106-DataSheet.html</t>
  </si>
  <si>
    <t>1.2 ± 0.1</t>
  </si>
  <si>
    <t>0.0019 ± 0.0015</t>
  </si>
  <si>
    <t>1.6 ± 1.1 nM</t>
  </si>
  <si>
    <t>https://pubs.acs.org/doi/epdf/10.1021/acs.jmedchem.7b00360</t>
  </si>
  <si>
    <t>COC1=CC(=CC(=C1)C#CC2=NN(C3=NC=NC(=C23)N)C4CCN(C4)C(=O)C=C)OC</t>
  </si>
  <si>
    <t>Futibatinib</t>
  </si>
  <si>
    <t>CCN(CC)CCCCNC1=NC2=NC(=C(C=C2C=N1)C3=CC(=CC(=C3)OC)OC)NC(=O)NC(C)(C)C</t>
  </si>
  <si>
    <t>PD173074</t>
  </si>
  <si>
    <t>CCN(CC)CCCCNC1=NC=C2CN(C(=O)N(C2=N1)CC3=CC(=CC=C3)NC(=O)C=C)C4=C(C(=CC(=C4Cl)OC)OC)Cl</t>
  </si>
  <si>
    <t>FIIN-1</t>
  </si>
  <si>
    <t>2.8-120</t>
  </si>
  <si>
    <t>FGFR1-4</t>
  </si>
  <si>
    <t>Cys486</t>
  </si>
  <si>
    <t>CNC1=NC=C2C=C(C(=O)N(C2=N1)CCCN3CCN(CC3)C(=O)C=C)C4=C(C(=CC(=C4Cl)OC)OC)Cl</t>
  </si>
  <si>
    <t>PRN1371</t>
  </si>
  <si>
    <t>Cys488</t>
  </si>
  <si>
    <t>FGFR2</t>
  </si>
  <si>
    <t>NVP-BGJ398 (Infigratinib)</t>
  </si>
  <si>
    <t>57, 58</t>
  </si>
  <si>
    <t>https://www.ncbi.nlm.nih.gov/pmc/articles/PMC8610935/</t>
  </si>
  <si>
    <t>Time-dependant inhibitor</t>
  </si>
  <si>
    <t>FGFR3</t>
  </si>
  <si>
    <t>BLU554 (Fisogatinib)</t>
  </si>
  <si>
    <t>FGFR4</t>
  </si>
  <si>
    <t>Cys552</t>
  </si>
  <si>
    <t>.126105 ± .000950</t>
  </si>
  <si>
    <t>126000 ± 950</t>
  </si>
  <si>
    <t>https://chemrxiv.org/engage/api-gateway/chemrxiv/assets/orp/resource/item/658efa959138d23161c4bdc9/original/Manuscript_Gehringer_FGFR4_SNAr.pdf</t>
  </si>
  <si>
    <t>COC1=CC(=CC(=C1)N2CC3=CN=C(N=C3N(C2=O)CCCN4CCN(CC4)C(=O)C=C)NC5=CC=CC=C5NC(=O)C=C)OC</t>
  </si>
  <si>
    <t>CXF-009</t>
  </si>
  <si>
    <t>Cys477 and Cys552</t>
  </si>
  <si>
    <t>FGF401 (Roblitinib)</t>
  </si>
  <si>
    <t>CCN1CCN(CC1)C2=CC(=C(C=C2)NC3=CC(=NC=N3)N(C)C(=O)NC4=C(C(=CC(=C4Cl)OC)OC)Cl)NC(=O)C=C</t>
  </si>
  <si>
    <t>H3B-6527</t>
  </si>
  <si>
    <t>&lt;1.2</t>
  </si>
  <si>
    <t>Schwarz 7A</t>
  </si>
  <si>
    <t>&lt;0.5</t>
  </si>
  <si>
    <t>.044700 ± .000420</t>
  </si>
  <si>
    <t>44700 ± 420</t>
  </si>
  <si>
    <t>Schwarz 7B</t>
  </si>
  <si>
    <t>.232000 ± .002200</t>
  </si>
  <si>
    <t>232000 ± 2200</t>
  </si>
  <si>
    <t>Compound 10z</t>
  </si>
  <si>
    <t>FGFR4, FGFR4V550L/M</t>
  </si>
  <si>
    <t>CCN(CC(CNC(=O)C1=C(N(N=C1)C2=CC=C(C=C2)F)N)(C(F)(F)F)O)C(=O)C3=C(C=CC=C3Cl)Cl</t>
  </si>
  <si>
    <t>GSK866</t>
  </si>
  <si>
    <t>2.3 nM</t>
  </si>
  <si>
    <t>GR</t>
  </si>
  <si>
    <t>Cys643</t>
  </si>
  <si>
    <t>11 nM</t>
  </si>
  <si>
    <t>17 nM</t>
  </si>
  <si>
    <t>CC(C)N1C(=CC=N1)C2=C(C=CC=N2)COC3=CC=CC(=C3C=O)O</t>
  </si>
  <si>
    <t>Voxelotor</t>
  </si>
  <si>
    <t>Hemoglobin</t>
  </si>
  <si>
    <t>Lys</t>
  </si>
  <si>
    <t>Aldehyde</t>
  </si>
  <si>
    <t>CC1(C2C1C(N(C2)C(=O)C(C(C)(C)C)NC(=O)NC(C)(C)C)C(=O)NC(CC3CCC3)C(=O)C(=O)N)C</t>
  </si>
  <si>
    <t>Boceprevir</t>
  </si>
  <si>
    <t>Hepacivirin</t>
  </si>
  <si>
    <t>CCCCC(C(=O)C(=O)NC1CC1)NC(=O)C2C3C(C3(C)C)CN2C(=O)C(C(C)(C)C)NC(=O)NC4(CCCCC4)CS(=O)(=O)C(C)(C)C</t>
  </si>
  <si>
    <t>Narlaprevir</t>
  </si>
  <si>
    <t>2.3 μM</t>
  </si>
  <si>
    <t>CCCC(C(=O)C(=O)NC1CC1)NC(=O)C2C3CCCC3CN2C(=O)C(C(C)(C)C)NC(=O)C(C4CCCCC4)NC(=O)C5=NC=CN=C5</t>
  </si>
  <si>
    <t>Telaprevir</t>
  </si>
  <si>
    <t>Cys 805</t>
  </si>
  <si>
    <t>Cys805 (HER2)</t>
  </si>
  <si>
    <t>CC1CCN(CC1N(C)C2=NC=NC3=C2C=CN3)C(=O)CC#N</t>
  </si>
  <si>
    <t>Tofacitinib</t>
  </si>
  <si>
    <t>JAK2</t>
  </si>
  <si>
    <t>Cys 909</t>
  </si>
  <si>
    <t>C=CC(=O)C1=CC2=CC=CC=C2C=C1</t>
  </si>
  <si>
    <t>.009800 ± .000400</t>
  </si>
  <si>
    <t>9800 ± 400</t>
  </si>
  <si>
    <t>JAK3</t>
  </si>
  <si>
    <t>CC1CCC(CN1C(=O)C=C)NC2=NC=NC3=C2C=CN3</t>
  </si>
  <si>
    <t>Ritlecitinib</t>
  </si>
  <si>
    <t>Cys909</t>
  </si>
  <si>
    <t>https://www.ncbi.nlm.nih.gov/pmc/articles/PMC9390995/</t>
  </si>
  <si>
    <t>0.037 min-1</t>
  </si>
  <si>
    <t>93.2 μM</t>
  </si>
  <si>
    <t>approved -</t>
  </si>
  <si>
    <t>https://pubmed.ncbi.nlm.nih.gov/31414593/</t>
  </si>
  <si>
    <t>https://file.medchemexpress.com/batch_PDF/HY-12212/Omaveloxolone-DataSheet-MedChemExpress.pdf</t>
  </si>
  <si>
    <t>COCCN1C=C(C=N1)NC2=NC=C3C=NN(C3=N2)CC4=CC(=CC=C4)NC(=O)C=C</t>
  </si>
  <si>
    <t>Z583</t>
  </si>
  <si>
    <t>.003237 ± .000089</t>
  </si>
  <si>
    <t>KLK</t>
  </si>
  <si>
    <t>.000511 ± .000018</t>
  </si>
  <si>
    <t>.001659 ± .000035</t>
  </si>
  <si>
    <t>.000432 ± .000015</t>
  </si>
  <si>
    <t>.002586 ± .000054</t>
  </si>
  <si>
    <t>.000390 ± .000015</t>
  </si>
  <si>
    <t>.003615 ± .000107</t>
  </si>
  <si>
    <t>.000443 ± .000016</t>
  </si>
  <si>
    <t>.000552 ± .000011</t>
  </si>
  <si>
    <t>.007881 ± .000249</t>
  </si>
  <si>
    <t>.002374 ± .000037</t>
  </si>
  <si>
    <t>.000270 ± .000005</t>
  </si>
  <si>
    <t>.002526 ± .000173</t>
  </si>
  <si>
    <t>.005653 ± .000265</t>
  </si>
  <si>
    <t>.000128 ± .000019</t>
  </si>
  <si>
    <t>.000184 ± .000006</t>
  </si>
  <si>
    <t>.001849 ± .000053</t>
  </si>
  <si>
    <t>.003076 ± .000087</t>
  </si>
  <si>
    <t>.000094 ± .000007</t>
  </si>
  <si>
    <t>.000523 ± .000046</t>
  </si>
  <si>
    <t>.001121 ± .000054</t>
  </si>
  <si>
    <t>.000602 ± .000033</t>
  </si>
  <si>
    <t>.000231 ± .000009</t>
  </si>
  <si>
    <t>.005903 ± .000254</t>
  </si>
  <si>
    <t>.001668 ± .000060</t>
  </si>
  <si>
    <t>.018274 ± .000680</t>
  </si>
  <si>
    <t>.001162 ± .000040</t>
  </si>
  <si>
    <t>.012636 ± .000496</t>
  </si>
  <si>
    <t>.000131 ± .000004</t>
  </si>
  <si>
    <t>.024127 ± .000702</t>
  </si>
  <si>
    <t>.000204 ± .000013</t>
  </si>
  <si>
    <t>.044474 ± .001976</t>
  </si>
  <si>
    <t>.020215 ± .000570</t>
  </si>
  <si>
    <t>.000350 ± .000009</t>
  </si>
  <si>
    <t>.008894 ± .000132</t>
  </si>
  <si>
    <t>.000098 ± .000004</t>
  </si>
  <si>
    <t>CN1CCCC1COC2=NC3=C(CCN(C3)C4=CC=CC5=C4C(=CC=C5)Cl)C(=N2)N6CCN(C(C6)CC#N)C(=O)C(=C)F</t>
  </si>
  <si>
    <t>Adagrasib</t>
  </si>
  <si>
    <t>KRAS</t>
  </si>
  <si>
    <t>Cys12</t>
  </si>
  <si>
    <t>ARS-107</t>
  </si>
  <si>
    <t>8.5 ± 1.6</t>
  </si>
  <si>
    <t>C=CC(=O)N1CCN(CC1)C2=NC=NC3=C(C(=C(C=C32)Cl)C4=C(C=CC=C4F)O)F</t>
  </si>
  <si>
    <t>ARS-1620</t>
  </si>
  <si>
    <t>1,100 ± 300</t>
  </si>
  <si>
    <t>CC1(CC1)C2=CC(=C(C=C2Cl)O)NCC(=O)N3CCN(CC3)C4CN(C4)C(=O)C=C</t>
  </si>
  <si>
    <t>ARS-853</t>
  </si>
  <si>
    <t>250 ± 20</t>
  </si>
  <si>
    <t>https://www.nature.com/articles/s41594-018-0061-5</t>
  </si>
  <si>
    <t>ARS-917</t>
  </si>
  <si>
    <t>29 ± 5</t>
  </si>
  <si>
    <t>CC1CN(C(CN1C(=O)C=C)C)C2=NC(=NC3=C(C(=C(C=C32)C(F)(F)F)C4=C5C(=C(SC5=C(C=C4)F)N)C#N)F)OCC67CCCN6CC(C7)F</t>
  </si>
  <si>
    <t>BBO-8520</t>
  </si>
  <si>
    <t>https://investor.bridgebio.com/static-files/16d8817f-a6da-45d3-b4ea-4dd5393e9f45</t>
  </si>
  <si>
    <t>Compound 12</t>
  </si>
  <si>
    <t>0.33 ± 0.06</t>
  </si>
  <si>
    <t>D3S-001 in</t>
  </si>
  <si>
    <t>https://ascopubs.org/doi/pdfdirect/10.1200/JCO.2022.40.16_suppl.e15102</t>
  </si>
  <si>
    <t>CC1CN(CCN1C2=NC(=O)N(C3=NC(=C(C=C32)F)C4=C(C=CC=C4F)O)C5=C(C=CN=C5C(C)C)C)C(=O)C=C</t>
  </si>
  <si>
    <t>Sotorasib</t>
  </si>
  <si>
    <t>VRTX126</t>
  </si>
  <si>
    <t>AMG510</t>
  </si>
  <si>
    <t>KRAS (G12C)</t>
  </si>
  <si>
    <t>https://ascpt.onlinelibrary.wiley.com/doi/pdf/10.1002/psp4.12661</t>
  </si>
  <si>
    <t>Amgen/Carmot</t>
  </si>
  <si>
    <t>https://www.sciencedirect.com/science/article/abs/pii/S1367593121000326?via%3Dihub</t>
  </si>
  <si>
    <t>BPI-421286</t>
  </si>
  <si>
    <t>https://aacrjournals.org/cancerres/article/82/12_Supplement/5443/702786/Abstract-5443-BPI-421286-A-highly-potent-small</t>
  </si>
  <si>
    <t>D-1553 (Garsorasib)</t>
  </si>
  <si>
    <t>GDC 6036 (Divarasib)</t>
  </si>
  <si>
    <t>0.0029 nM</t>
  </si>
  <si>
    <t>7,10,000</t>
  </si>
  <si>
    <t>LY 3499446</t>
  </si>
  <si>
    <t>https://drugs.ncats.io/substance/QZJ1I2EN1V</t>
  </si>
  <si>
    <t>LY 3537982</t>
  </si>
  <si>
    <t>MK 1084</t>
  </si>
  <si>
    <t>1 to 42</t>
  </si>
  <si>
    <t>CCN1C2=C3C=C(C=C2)C4=CC=CC(=C4)CC(C(=O)N5CCCC(N5)C(=O)OCC(CC3=C1C6=C(N=CC=C6)C(C)OC)(C)C)NC(=O)C(C(C)C)N7CCC8(C7=O)CCN(C8)C(=O)C#CC(C)(C)N(C)C</t>
  </si>
  <si>
    <t>CCN1C2=C3C=C(C=C2)N4CCOC(C4)CC(C(=O)N5CCCC(N5)C(=O)OCC(CC3=C1C6=C(N=CC=C6)C(C)OC)(C)C)NC(=O)C(C(C)C)N(C)C(=O)C7(CCN(CC7)C(=O)C#CC(C)(C)N(C)C)F</t>
  </si>
  <si>
    <t>RMC-6291</t>
  </si>
  <si>
    <t>https://s3.us-west-2.amazonaws.com/rvmdpubs.revmed.com/2021/Nichols+6291+RAS+Summit+Sep+2021.pdf</t>
  </si>
  <si>
    <t>AMG-510</t>
  </si>
  <si>
    <t>.002870 ± .000100</t>
  </si>
  <si>
    <t>2870 ± 100</t>
  </si>
  <si>
    <t>KRAS (G12V)</t>
  </si>
  <si>
    <t>Cys 12</t>
  </si>
  <si>
    <t>https://pubs.acs.org/doi/epdf/10.1021/acs.jmedchem.2c01120</t>
  </si>
  <si>
    <t>BI-0474 (23)</t>
  </si>
  <si>
    <t>.015220 ± .000790</t>
  </si>
  <si>
    <t>15220 ± 790</t>
  </si>
  <si>
    <t>12.8 ± 4.5</t>
  </si>
  <si>
    <t>21a</t>
  </si>
  <si>
    <t>&gt;10000</t>
  </si>
  <si>
    <t>.0000084 ± .0000033</t>
  </si>
  <si>
    <t>8.4 ± 3.3</t>
  </si>
  <si>
    <t>21b</t>
  </si>
  <si>
    <t>0.0000345 ± 0.0000102</t>
  </si>
  <si>
    <t>34.5 ± 10.2</t>
  </si>
  <si>
    <t>B1(C2=C(CO1)C=C(C=C2)F)O</t>
  </si>
  <si>
    <t>Tavaborole</t>
  </si>
  <si>
    <t>Leucyl-tRNA synthetase</t>
  </si>
  <si>
    <t>CN1C2=C(C=C(C=C2)OCCCC3CCN(CC3)CC4=CC=CC=C4)C=C1CN(C)CC#C</t>
  </si>
  <si>
    <t>MAO-B</t>
  </si>
  <si>
    <t>CN(CCCOC1=C(C=C(C=C1)Cl)Cl)CC#C</t>
  </si>
  <si>
    <t>Mpro</t>
  </si>
  <si>
    <t>CC1C(O1)P(=O)(O)O</t>
  </si>
  <si>
    <t>Fosfomycin</t>
  </si>
  <si>
    <t>MurA enzyme
  (UDP-GlcNAc)</t>
  </si>
  <si>
    <t>Cys115</t>
  </si>
  <si>
    <t>C1=CC=C(C=C1)S(=O)C2=NN3C(=NN=N3)C=C2</t>
  </si>
  <si>
    <t>.000360 ± .000013</t>
  </si>
  <si>
    <t>360 ± 013</t>
  </si>
  <si>
    <t>NF-κB</t>
  </si>
  <si>
    <t>CC1(CCC2(CCC3(C(C2C1)C(=O)C=C4C3(CCC5C4(C=C(C(=O)C5(C)C)C#N)C)C)C)NC(=O)C(C)(F)F)C</t>
  </si>
  <si>
    <t>Omaveloxolone</t>
  </si>
  <si>
    <t>NRF2 pathway</t>
  </si>
  <si>
    <t>α,β - Unsaturated ketone</t>
  </si>
  <si>
    <t>I-1</t>
  </si>
  <si>
    <t>PAD4</t>
  </si>
  <si>
    <t>Cys 645</t>
  </si>
  <si>
    <t>https://patentimages.storage.googleapis.com/ea/c1/8c/f8f12ec64fb23e/EP3490989B1.pdf</t>
  </si>
  <si>
    <t>I-2</t>
  </si>
  <si>
    <t>C1=CC(=CC(=C1)Cl)C2=C(C(=O)NC2=O)NC3=CC(=C(C=C3)Cl)C(=O)O</t>
  </si>
  <si>
    <t>I-5</t>
  </si>
  <si>
    <t>C=CS(=O)(=O)NC1CCN(CC1)S(=O)(=O)C2=C(NC3=C2C=C(C=C3)Br)C(=O)N</t>
  </si>
  <si>
    <t>I-8</t>
  </si>
  <si>
    <t>C=CS(=O)(=O)N1CCCC(C1)NS(=O)(=O)C2=C(NC3=C2C=C(C=C3)Br)C(=O)N</t>
  </si>
  <si>
    <t>I-9</t>
  </si>
  <si>
    <t>CC1=NC2=C(C(=N1)NC3=NNC4=C3CN(C4(C)C)C(=O)NC(CN(C)C)C5=CC=CC=C5)SC=C2</t>
  </si>
  <si>
    <t>PF 3758309</t>
  </si>
  <si>
    <t>PAK4</t>
  </si>
  <si>
    <t>https://pubmed.ncbi.nlm.nih.gov/20439741/</t>
  </si>
  <si>
    <t>(R)-5-Acetamido-4-oxo-6-phenyl-2- hexenoic acid</t>
  </si>
  <si>
    <t>PAM</t>
  </si>
  <si>
    <t>4.8*10^-3 min-2</t>
  </si>
  <si>
    <t>https://doi.org/10.1016/j.tetasy.2011.01.006</t>
  </si>
  <si>
    <t>(S)-5-Acetamido-4-oxo-6-phenyl-2- hexenoic acid</t>
  </si>
  <si>
    <t>7*10^-3 min-1</t>
  </si>
  <si>
    <t>(S)-5-Acetamido-7-methylthio-4-oxo-2- heptenoic acid</t>
  </si>
  <si>
    <t>2.4*10^-3 min-3</t>
  </si>
  <si>
    <t>IDN 6556 (Emricasan)</t>
  </si>
  <si>
    <t>0.3-20</t>
  </si>
  <si>
    <t>Pan Caspase</t>
  </si>
  <si>
    <t>112, 113</t>
  </si>
  <si>
    <t>BGJ398 (Infigratinib)
  872511-34-7</t>
  </si>
  <si>
    <t>0.00014 - 0.00028</t>
  </si>
  <si>
    <t>0.027-0.088</t>
  </si>
  <si>
    <t>3.26-9.03</t>
  </si>
  <si>
    <t>Pan-FGFR</t>
  </si>
  <si>
    <t>DOI: 10.1124/dmd.121.000508</t>
  </si>
  <si>
    <t>C1CC1C(=O)N2CCN(CC2)C(=O)C3=C(C=CC(=C3)CC4=NNC(=O)C5=CC=CC=C54)F</t>
  </si>
  <si>
    <t>PARP</t>
  </si>
  <si>
    <t>B1(C2=C(CO1)C=C(C=C2)OC3=CC=C(C=C3)C#N)O</t>
  </si>
  <si>
    <t>Crisaborole</t>
  </si>
  <si>
    <t>0.49 μM</t>
  </si>
  <si>
    <t>PDE4</t>
  </si>
  <si>
    <t>CC(C)C(CCCN(C)CCC1=CC(=C(C=C1)OC)OC)(C#N)C2=CC(=C(C=C2)OC)OC</t>
  </si>
  <si>
    <t>PG</t>
  </si>
  <si>
    <t>CC(=CC(=O)CCC(=O)N1CCN(CC1)CC2=CC3=C(S2)C(=NC(=N3)C4=C5C=NNC5=CC=C4)N6CCOCC6)C</t>
  </si>
  <si>
    <t>CNX-1351</t>
  </si>
  <si>
    <t>kinact/Ki × 105 (nM−1·s−1 )</t>
  </si>
  <si>
    <t>PI3Kα</t>
  </si>
  <si>
    <t>Cys 862</t>
  </si>
  <si>
    <t>https://pubs.acs.org/doi/epdf/10.1021/jacs.1c13568</t>
  </si>
  <si>
    <t>TOS-358 Mutant</t>
  </si>
  <si>
    <t>TOS-358 WT</t>
  </si>
  <si>
    <t>Borsari 16</t>
  </si>
  <si>
    <t>Borsari 17</t>
  </si>
  <si>
    <t>Borsari 18</t>
  </si>
  <si>
    <t>Borsari 19r</t>
  </si>
  <si>
    <t>Borsari 20</t>
  </si>
  <si>
    <t>Borsari 21</t>
  </si>
  <si>
    <t>Borsari 22r</t>
  </si>
  <si>
    <t>CC1=C(C=C(C=C1)N)C(=O)NC(C)C2=CC=CC3=CC=CC=C32</t>
  </si>
  <si>
    <t>GRL0617</t>
  </si>
  <si>
    <t>PLpro</t>
  </si>
  <si>
    <t>Cys 111</t>
  </si>
  <si>
    <t>canonical catalytic triad (Cys111, His272 and Asp286),</t>
  </si>
  <si>
    <t>7JRN</t>
  </si>
  <si>
    <t>https://www.biorxiv.org/content/10.1101/2023.05.02.539082v1.full.pdf</t>
  </si>
  <si>
    <t>https://www.ornl.gov/publication/potent-and-selective-covalent-inhibition-papain-protease-sars-cov-2</t>
  </si>
  <si>
    <t>HUP0109</t>
  </si>
  <si>
    <t>0.02 µM</t>
  </si>
  <si>
    <t>.002664 ± .000698</t>
  </si>
  <si>
    <t>2664 ± 698</t>
  </si>
  <si>
    <t>2Y6E</t>
  </si>
  <si>
    <t>https://www.ncbi.nlm.nih.gov/pmc/articles/PMC8509099/</t>
  </si>
  <si>
    <t>CN(CCN)CC1=CNC=C1C2=CC(=CC=C2)NC(=O)C=C</t>
  </si>
  <si>
    <t>MS117</t>
  </si>
  <si>
    <t>18 ± 2</t>
  </si>
  <si>
    <t>PRMT6</t>
  </si>
  <si>
    <t>Cys 50</t>
  </si>
  <si>
    <t>https://doi.org/10.1021/acs.jmedchem.0c00406</t>
  </si>
  <si>
    <t>B(C(CC(C)C)NC(=O)C(CC1=CC=CC=C1)NC(=O)C2=NC=CN=C2)(O)O</t>
  </si>
  <si>
    <t>Bortezomib</t>
  </si>
  <si>
    <t>Protease</t>
  </si>
  <si>
    <t>CC(C)C1=NC(=CS1)CN(C)C(=O)NC(C(C)C)C(=O)NC(CC2=CC=CC=C2)CC(C(CC3=CC=CC=C3)NC(=O)OCC4=CN=CS4)O</t>
  </si>
  <si>
    <t>CC(C)CC(C(=O)C1(CO1)C)NC(=O)C(CC2=CC=CC=C2)NC(=O)C(CC(C)C)NC(=O)C(CCC3=CC=CC=C3)NC(=O)CN4CCOCC4</t>
  </si>
  <si>
    <t>Carfilzomib</t>
  </si>
  <si>
    <t>&lt;5</t>
  </si>
  <si>
    <t>Proteosome</t>
  </si>
  <si>
    <t>B(C(CC(C)C)NC(=O)CNC(=O)C1=C(C=CC(=C1)Cl)Cl)(O)O</t>
  </si>
  <si>
    <t>Ixazomib</t>
  </si>
  <si>
    <t>CCN(CC)CCNC(=O)C1=C(NC(=C1C)C=C2C3=C(C=CC(=C3)F)NC2=O)C</t>
  </si>
  <si>
    <t>RTK</t>
  </si>
  <si>
    <t>CC1C(C2(CCN(CC2)C3=CN=C(C(=N3)N)SC4=C(C(=NC=C4)N)Cl)CO1)N</t>
  </si>
  <si>
    <t>TNO155</t>
  </si>
  <si>
    <t>0.011 μM</t>
  </si>
  <si>
    <t>SHP2 inhibitor</t>
  </si>
  <si>
    <t>CC12CCC(CC1=CCC3C2CCC4(C3CC=C4C5=CN=CC=C5)C)O</t>
  </si>
  <si>
    <t>Abiraterone</t>
  </si>
  <si>
    <t>Steroid 17-hydroxylase</t>
  </si>
  <si>
    <t>CYP17</t>
  </si>
  <si>
    <t>Steroid 17,20-lyase</t>
  </si>
  <si>
    <t>CC=C(C=O)C(CC=O)CC(=O)OCCC1=CC=C(C=C1)O</t>
  </si>
  <si>
    <t>Oleocanthal</t>
  </si>
  <si>
    <t>16.5 µM</t>
  </si>
  <si>
    <t>Tau</t>
  </si>
  <si>
    <t>Lys residues</t>
  </si>
  <si>
    <t>96, 97</t>
  </si>
  <si>
    <t>https://www.ncbi.nlm.nih.gov/pmc/articles/PMC7353354/</t>
  </si>
  <si>
    <t>COC(=O)C=CC(=O)OC</t>
  </si>
  <si>
    <t>Tecfidera</t>
  </si>
  <si>
    <t>225 μM</t>
  </si>
  <si>
    <t>Tau protein</t>
  </si>
  <si>
    <t>Cys residues</t>
  </si>
  <si>
    <t>α,β - Unsaturated ester</t>
  </si>
  <si>
    <t>allosteric site RSK2 CTKD</t>
  </si>
  <si>
    <t>TBD</t>
  </si>
  <si>
    <t>C1=CC=C(C(=C1)C(=O)CCl)NC2=CC=CC(=C2)C(F)(F)F</t>
  </si>
  <si>
    <t>TED-347</t>
  </si>
  <si>
    <t>0.038 ± 0.003 hr−1</t>
  </si>
  <si>
    <t>10.3 ± 2.6 μM</t>
  </si>
  <si>
    <t>TEAD/Yap</t>
  </si>
  <si>
    <t>Cys367</t>
  </si>
  <si>
    <t>palmitate binding pocket</t>
  </si>
  <si>
    <t>TG2</t>
  </si>
  <si>
    <t>Cys277</t>
  </si>
  <si>
    <t>3h</t>
  </si>
  <si>
    <t>6 nM</t>
  </si>
  <si>
    <t>Cys 277</t>
  </si>
  <si>
    <t>B1(C(CCC(O1)CC(=O)O)NC(=O)CC2=CC=CS2)O</t>
  </si>
  <si>
    <t>Vaborbactam</t>
  </si>
  <si>
    <t>1.9 μM</t>
  </si>
  <si>
    <t>β-Lactamase</t>
  </si>
  <si>
    <t>https://journals.asm.org/doi/10.1128/aac.01936-19</t>
  </si>
  <si>
    <t>.170000 ± .002000</t>
  </si>
  <si>
    <t>170000 ± 002000</t>
  </si>
  <si>
    <t>IC</t>
  </si>
  <si>
    <t>Non-NA</t>
  </si>
  <si>
    <t>Non-IC</t>
  </si>
  <si>
    <t>Organism</t>
  </si>
  <si>
    <t>Mutation</t>
  </si>
  <si>
    <t>dG</t>
  </si>
  <si>
    <t>Ki or Kd [nM]</t>
  </si>
  <si>
    <t>IC50</t>
  </si>
  <si>
    <t>Ligand</t>
  </si>
  <si>
    <t>Release Date</t>
  </si>
  <si>
    <t>Resolution</t>
  </si>
  <si>
    <t>R-free</t>
  </si>
  <si>
    <t>R-Work</t>
  </si>
  <si>
    <t>R-observed</t>
  </si>
  <si>
    <t>Target</t>
  </si>
  <si>
    <t>Title</t>
  </si>
  <si>
    <t>8X2A</t>
  </si>
  <si>
    <t>Homo sapiens</t>
  </si>
  <si>
    <t>No</t>
  </si>
  <si>
    <t>LTJ</t>
  </si>
  <si>
    <t>BMX</t>
  </si>
  <si>
    <t>The Crystal Structure of BMX from Biortus.</t>
  </si>
  <si>
    <t>3PIY</t>
  </si>
  <si>
    <t>Crystal structure of BTK kinase domain complexed with R406</t>
  </si>
  <si>
    <t>5P9I</t>
  </si>
  <si>
    <t>BTK1 SOAKED WITH IBRUTINIB-Rev</t>
  </si>
  <si>
    <t>5P9J</t>
  </si>
  <si>
    <t>BTK1 COCRYSTALLIZED WITH IBRUTINIB</t>
  </si>
  <si>
    <t>5BQ0</t>
  </si>
  <si>
    <t>4US</t>
  </si>
  <si>
    <t>Crystal structure of bruton agammaglobulinemia tyrosine kinase complexed with BMS-824171 AKA 6-[(3R)-3-(4-tert-bu tylbenzamido)piperidin-1-yl]-2-{[4-(morpholine-4-carbonyl) phenyl]amino}pyridine-3-carboxamide</t>
  </si>
  <si>
    <t>5J87</t>
  </si>
  <si>
    <t>N42</t>
  </si>
  <si>
    <t>Discovery of N-(3-(5-((3-acrylamido-4-(morpholine-4-carbonyl)phenyl)amino)-1-methyl-6-oxo-1,6-dihydropyridin-3-yl)-2-methylphenyl)-4-(tert-butyl)benzamide (CHMFL-BTK-01) as a Highly Selective Irreversible BTK Kinase Inhibitor</t>
  </si>
  <si>
    <t>4Z3V</t>
  </si>
  <si>
    <t>4L6</t>
  </si>
  <si>
    <t>Fragment-Based Discovery of a Small Molecule Reversible Inhibitor of Bruton's Tyrosine Kinase</t>
  </si>
  <si>
    <t>4ZLY</t>
  </si>
  <si>
    <t>4RU</t>
  </si>
  <si>
    <t>Crystal Structure of Bruton's Tyrosine Kinase bound to a Cinnoline Fragment</t>
  </si>
  <si>
    <t>3OCS</t>
  </si>
  <si>
    <t>Crystal structure of bruton's tyrosine kinase in complex with inhibitor CGI1746</t>
  </si>
  <si>
    <t>5FBN</t>
  </si>
  <si>
    <t>5WF</t>
  </si>
  <si>
    <t>BTK kinase domain with inhibitor 1</t>
  </si>
  <si>
    <t>5FBO</t>
  </si>
  <si>
    <t>5WH</t>
  </si>
  <si>
    <t>BTK-inhibitor co-structure</t>
  </si>
  <si>
    <t>4OTF</t>
  </si>
  <si>
    <t>2VL</t>
  </si>
  <si>
    <t>Crystal structure of the kinase domain of Bruton's Tyrosine kinase with GDC0834</t>
  </si>
  <si>
    <t>5JRS</t>
  </si>
  <si>
    <t>6MV</t>
  </si>
  <si>
    <t>CRYSTAL STRUCTURE OF BRUTON AGAMMAGLOBULINEMIA TYROSINE KINASE COMPLEXED WITH 4-[2-FLUORO-3-(4-OXO -3,4-DIHYDROQUINAZOLIN-3-YL)PHENYL]-7-(2-HYDROXYPROPAN-2-Y L)-9H-CARBAZOLE-1-CARBOXAMIDE</t>
  </si>
  <si>
    <t>4ZLZ</t>
  </si>
  <si>
    <t>4RV</t>
  </si>
  <si>
    <t>Crystal Structure of Bruton's Tyrosine Kinase in complex with a substituted Cinnoline</t>
  </si>
  <si>
    <t>3PIZ</t>
  </si>
  <si>
    <t>03C</t>
  </si>
  <si>
    <t>Crystal structure of BTK kinase domain complexed with (5-Amino-1-o-tolyl-1H-pyrazol-4-yl)-[3-(1-methanesulfonyl-piperidin-4-yl)-phenyl]-methanone</t>
  </si>
  <si>
    <t>3PJ2</t>
  </si>
  <si>
    <t>04K</t>
  </si>
  <si>
    <t>Crystal structure of BTK kinase domain complexed with 2-[4-(2-Diethylamino-ethoxy)-phenylamino]-6-(4-fluoro-phenoxy)-8-methyl-8H-pyrido[2,3-d]pyrimidin-7-one</t>
  </si>
  <si>
    <t>3PJ3</t>
  </si>
  <si>
    <t>04L</t>
  </si>
  <si>
    <t>Crystal structure of BTK kinase domain complexed with 2-Methyl-5-[(E)-(3-phenyl-acryloyl)amino]-N-(2-phenyl-3H-imidazo[4,5-b]pyridin-6-yl)-benzamide</t>
  </si>
  <si>
    <t>7N4S</t>
  </si>
  <si>
    <t>0B0</t>
  </si>
  <si>
    <t>Bruton's tyrosine kinase in complex with compound 65</t>
  </si>
  <si>
    <t>7N4Q</t>
  </si>
  <si>
    <t>0B9</t>
  </si>
  <si>
    <t>Bruton's tyrosine kinase in complex with compound 45</t>
  </si>
  <si>
    <t>7N4R</t>
  </si>
  <si>
    <t>0BG</t>
  </si>
  <si>
    <t>Bruton's tyrosine kinase in complex with compound 21</t>
  </si>
  <si>
    <t>7N5O</t>
  </si>
  <si>
    <t>0BQ</t>
  </si>
  <si>
    <t>Fragment-Based Discovery of a Novel Bruton's Tyrosine Kinase Inhibitor</t>
  </si>
  <si>
    <t>7N5Y</t>
  </si>
  <si>
    <t>0CI</t>
  </si>
  <si>
    <t>Fragment-Based Drug Design of a Novel, Covalent Bruton's Tyrosine Kinase Inhibitor</t>
  </si>
  <si>
    <t>7N5X</t>
  </si>
  <si>
    <t>0GW</t>
  </si>
  <si>
    <t>7N5R</t>
  </si>
  <si>
    <t>0UW</t>
  </si>
  <si>
    <t>4XEY</t>
  </si>
  <si>
    <t>1N1</t>
  </si>
  <si>
    <t>Crystal structure of an SH2-kinase domain construct of c-Abl tyrosine kinase</t>
  </si>
  <si>
    <t>7R60</t>
  </si>
  <si>
    <t>2IE</t>
  </si>
  <si>
    <t>BTK in complex with 18A</t>
  </si>
  <si>
    <t>7R61</t>
  </si>
  <si>
    <t>2IJ</t>
  </si>
  <si>
    <t>BTK in complex with 25A</t>
  </si>
  <si>
    <t>4NWM</t>
  </si>
  <si>
    <t>2P5</t>
  </si>
  <si>
    <t>Crystal structure of Bruton agammaglobulinemia tyrosine kinase complexed with BMS-809959 aka 4-tert-butyl-n-[2-me thyl-3-(6-{[4-(morpholine-4-carbonyl)phenyl]amino}-9h- purin-2-yl)phenyl]benzamide</t>
  </si>
  <si>
    <t>5P9F</t>
  </si>
  <si>
    <t>BTK IN COMPLEX WITH GDC-0834</t>
  </si>
  <si>
    <t>4RX5</t>
  </si>
  <si>
    <t>3YO</t>
  </si>
  <si>
    <t>Bruton's tyrosine kinase (BTK) with pyridazinone compound 23</t>
  </si>
  <si>
    <t>4YHF</t>
  </si>
  <si>
    <t>4C9</t>
  </si>
  <si>
    <t>Bruton's tyrosine kinase in complex with a t-butyl cyanoacrylamide inhibitor</t>
  </si>
  <si>
    <t>1B55</t>
  </si>
  <si>
    <t>4IP</t>
  </si>
  <si>
    <t>PH DOMAIN FROM BRUTON'S TYROSINE KINASE IN COMPLEX WITH INOSITOL 1,3,4,5-TETRAKISPHOSPHATE</t>
  </si>
  <si>
    <t>2Z0P</t>
  </si>
  <si>
    <t>4PT</t>
  </si>
  <si>
    <t>Crystal structure of PH domain of Bruton's tyrosine kinase</t>
  </si>
  <si>
    <t>5BPY</t>
  </si>
  <si>
    <t>4UQ</t>
  </si>
  <si>
    <t>5KUP</t>
  </si>
  <si>
    <t>6XL</t>
  </si>
  <si>
    <t>Bruton's tyrosine kinase (BTK) with pyridazinone compound 9</t>
  </si>
  <si>
    <t>5T18</t>
  </si>
  <si>
    <t>73T</t>
  </si>
  <si>
    <t>Crystal structure of Bruton agammabulinemia tyrosine kinase complexed with BMS-986142 aka (2s)-6-fluoro-5-[3-(8-fluoro-1-methyl-2,4-dioxo-1,2,3,4-tetrahydroquinazolin-3-yl)-2-methylphenyl]-2-(2-hydroxypropan-2-yl)-2,3,4,9-tetrahydro-1h-carbazole-8-carboxamide</t>
  </si>
  <si>
    <t>5P9G</t>
  </si>
  <si>
    <t>7G6</t>
  </si>
  <si>
    <t>Structure of BTK with RN486</t>
  </si>
  <si>
    <t>5P9H</t>
  </si>
  <si>
    <t>7G7</t>
  </si>
  <si>
    <t>BTK1 COCRYSTALLIZED WITH RN983</t>
  </si>
  <si>
    <t>5P9K</t>
  </si>
  <si>
    <t>7G8</t>
  </si>
  <si>
    <t>CRYSTAL STRUCTURE OF BTK with CNX 774</t>
  </si>
  <si>
    <t>5P9L</t>
  </si>
  <si>
    <t>7G9</t>
  </si>
  <si>
    <t>BTK1 IN COMPLEX WITH CC 292</t>
  </si>
  <si>
    <t>5P9M</t>
  </si>
  <si>
    <t>7GB</t>
  </si>
  <si>
    <t>BTK1 BINDS COVALENTLY TO HY-15771 ONO-4059</t>
  </si>
  <si>
    <t>5U9D</t>
  </si>
  <si>
    <t>83P</t>
  </si>
  <si>
    <t>Discovery of a potent BTK inhibitor with a novel binding mode using parallel selections with a DNA-encoded chemical library</t>
  </si>
  <si>
    <t>5VFI</t>
  </si>
  <si>
    <t>9AJ</t>
  </si>
  <si>
    <t>Bruton's tyrosine kinase (BTK) with GDC-0853</t>
  </si>
  <si>
    <t>5VGO</t>
  </si>
  <si>
    <t>9B1</t>
  </si>
  <si>
    <t>Bruton's tyrosine kinase (BTK) with compound G-744</t>
  </si>
  <si>
    <t>5ZZ4</t>
  </si>
  <si>
    <t>9M3</t>
  </si>
  <si>
    <t>Crystal structure of bruton's tyrosine kinase in complex with inhibitor 2e</t>
  </si>
  <si>
    <t>1K2P</t>
  </si>
  <si>
    <t>APO</t>
  </si>
  <si>
    <t>Crystal structure of Bruton's tyrosine kinase domain</t>
  </si>
  <si>
    <t>6HTF</t>
  </si>
  <si>
    <t>apo</t>
  </si>
  <si>
    <t>Crystal structure of human Btk SH2 domain bound to rF10 repebody</t>
  </si>
  <si>
    <t>3P08</t>
  </si>
  <si>
    <t>Crystal structure of the human BTK kinase domain</t>
  </si>
  <si>
    <t>3GEN</t>
  </si>
  <si>
    <t>B43</t>
  </si>
  <si>
    <t>A crystal structure of human bruton's tyrosine kinase bound to a pyrrolopyrimidine-containing compound</t>
  </si>
  <si>
    <t>6J6M</t>
  </si>
  <si>
    <t>BA0</t>
  </si>
  <si>
    <t>Co-crystal structure of BTK kinase domain with Zanubrutinib</t>
  </si>
  <si>
    <t>6AUA</t>
  </si>
  <si>
    <t>BXJ</t>
  </si>
  <si>
    <t>CRYSTAL STRUCTURE OF BRUTON'S TYROSINE KINASE IN COMPLEX WITH INHIBITOR CGI2625</t>
  </si>
  <si>
    <t>6AUB</t>
  </si>
  <si>
    <t>BXM</t>
  </si>
  <si>
    <t>CRYSTAL STRUCTURE OF BRUTON'S TYROSINE KINASE IN COMPLEX WITH INHIBITOR CGI2815</t>
  </si>
  <si>
    <t>8YVV</t>
  </si>
  <si>
    <t>cofactors</t>
  </si>
  <si>
    <t>The Crystal Structure of BTK from Biortus</t>
  </si>
  <si>
    <t>6BIK</t>
  </si>
  <si>
    <t>DTJ</t>
  </si>
  <si>
    <t>BTK complex with compound 7</t>
  </si>
  <si>
    <t>6BKH</t>
  </si>
  <si>
    <t>DVD</t>
  </si>
  <si>
    <t>BTK complex with compound 11</t>
  </si>
  <si>
    <t>6BKE</t>
  </si>
  <si>
    <t>DVJ</t>
  </si>
  <si>
    <t>BTK complex with compound 10</t>
  </si>
  <si>
    <t>6BKW</t>
  </si>
  <si>
    <t>DXM</t>
  </si>
  <si>
    <t>BTK complex with compound 12</t>
  </si>
  <si>
    <t>6BLN</t>
  </si>
  <si>
    <t>DY4</t>
  </si>
  <si>
    <t>BTK complex with compound 13</t>
  </si>
  <si>
    <t>6DI5</t>
  </si>
  <si>
    <t>GJ7</t>
  </si>
  <si>
    <t>CRYSTAL STRUCTURE OF BTK IN COMPLEX WITH COVALENT INHIBITOR</t>
  </si>
  <si>
    <t>6DI3</t>
  </si>
  <si>
    <t>GJA</t>
  </si>
  <si>
    <t>CRYSTAL STRUCTURE OF BTK IN COMPLEX WITH FRAGMENT LIGAND</t>
  </si>
  <si>
    <t>6DI1</t>
  </si>
  <si>
    <t>GJD</t>
  </si>
  <si>
    <t>CRYSTAL STRUCTURE OF BTK IN COMPLEX WITH COVALENT FRAGMENT LIGAND</t>
  </si>
  <si>
    <t>6DI0</t>
  </si>
  <si>
    <t>GJG</t>
  </si>
  <si>
    <t>6DI9</t>
  </si>
  <si>
    <t>GJJ</t>
  </si>
  <si>
    <t>5XYZ</t>
  </si>
  <si>
    <t>GYL</t>
  </si>
  <si>
    <t>The structure of human BTK kinase domain in complex with a covalent inhibitor</t>
  </si>
  <si>
    <t>7YC9</t>
  </si>
  <si>
    <t>IS4</t>
  </si>
  <si>
    <t>Co-crystal structure of BTK kinase domain with inhibitor</t>
  </si>
  <si>
    <t>6N9P</t>
  </si>
  <si>
    <t>KHD</t>
  </si>
  <si>
    <t>Discovery of affinity-based probes for Btk occupancy assay</t>
  </si>
  <si>
    <t>6NFH</t>
  </si>
  <si>
    <t>KLM</t>
  </si>
  <si>
    <t>BTK in complex with inhibitor 8-(2,3-dihydro-1H-inden-5-yl)-2-({4-[(2S)-3-(dimethylamino)-2-hydroxypropoxy]phenyl}amino)-5,8-dihydropteridine-6,7-dione</t>
  </si>
  <si>
    <t>6NFI</t>
  </si>
  <si>
    <t>KLP</t>
  </si>
  <si>
    <t>BTK in complex with inhibitor N-(3-{[(2,6-dimethylphenyl)methyl]amino}-7-methoxyindeno[1,2-c]pyrazol-6-yl)methanesulfonamide</t>
  </si>
  <si>
    <t>6S90</t>
  </si>
  <si>
    <t>L0Z</t>
  </si>
  <si>
    <t>BTK in complex with an inhibitor</t>
  </si>
  <si>
    <t>6NZM</t>
  </si>
  <si>
    <t>L9S</t>
  </si>
  <si>
    <t>Brutons tyrosine kinase in complex with compound 50.</t>
  </si>
  <si>
    <t>3PJ1</t>
  </si>
  <si>
    <t>LHL</t>
  </si>
  <si>
    <t>Crystal structure of BTK kinase domain complexed with 3-(2,6-Dichloro-phenyl)-7-[4-(2-diethylamino-ethoxy)-phenylamino]-1-methyl-3,4-dihydro-1H-pyrimido[4,5-d]pyrimidin-2-one</t>
  </si>
  <si>
    <t>6O8I</t>
  </si>
  <si>
    <t>BTK In Complex With Inhibitor</t>
  </si>
  <si>
    <t>6OMU</t>
  </si>
  <si>
    <t>MZJ</t>
  </si>
  <si>
    <t>Structure of human Bruton's Tyrosine Kinase in complex with Evobrutinib</t>
  </si>
  <si>
    <t>6TFP</t>
  </si>
  <si>
    <t>N6Z</t>
  </si>
  <si>
    <t>BTK in complex with LOU064, a potent and highly selective covalent inhibitor</t>
  </si>
  <si>
    <t>3PIX</t>
  </si>
  <si>
    <t>O27</t>
  </si>
  <si>
    <t>Crystal structure of BTK kinase domain complexed with 2-Isopropyl-7-(4-methyl-piperazin-1-yl)-4-(5-methyl-2H-pyrazol-3-ylamino)-2H-phthalazin-1-one</t>
  </si>
  <si>
    <t>6YYG</t>
  </si>
  <si>
    <t>Q1B</t>
  </si>
  <si>
    <t>Crystal Structure of 5-(trifluoromethoxy)indoline-2,3-dione covalently bound to the PH domain of Bruton's tyrosine kinase mutant R28C</t>
  </si>
  <si>
    <t>7L5O</t>
  </si>
  <si>
    <t>R1L</t>
  </si>
  <si>
    <t>Crystal structure of the noncovalently bonded complex of rilzabrutinib with BTK</t>
  </si>
  <si>
    <t>7L5P</t>
  </si>
  <si>
    <t>Crystal structure of the covalently bonded complex of rilzabrutinib with BTK</t>
  </si>
  <si>
    <t>RQS</t>
  </si>
  <si>
    <t>Bruton's tyrosine kinase in complex with compound 5</t>
  </si>
  <si>
    <t>S5M</t>
  </si>
  <si>
    <t>Bruton's tyrosine kinase in complex with compound 6</t>
  </si>
  <si>
    <t>S9A</t>
  </si>
  <si>
    <t>Bruton's tyrosine kinase in complex with compound 1</t>
  </si>
  <si>
    <t>6W8I</t>
  </si>
  <si>
    <t>TKY</t>
  </si>
  <si>
    <t>Ternary complex structure - BTK cIAP compound 15</t>
  </si>
  <si>
    <t>6W7O</t>
  </si>
  <si>
    <t>TL7</t>
  </si>
  <si>
    <t>Ternary complex structure - BTK cIAP compound 17</t>
  </si>
  <si>
    <t>8DSO</t>
  </si>
  <si>
    <t>TOO</t>
  </si>
  <si>
    <t>Structure of cIAP1, BTK and BCCov</t>
  </si>
  <si>
    <t>8E2M</t>
  </si>
  <si>
    <t>UB6</t>
  </si>
  <si>
    <t>Bruton's tyrosine kinase (BTK) with compound 13</t>
  </si>
  <si>
    <t>8TU3</t>
  </si>
  <si>
    <t>UEO</t>
  </si>
  <si>
    <t>Bruton's tyrosine kinase in complex with covalent inhibitor compound 10</t>
  </si>
  <si>
    <t>6X3N</t>
  </si>
  <si>
    <t>ULV</t>
  </si>
  <si>
    <t>Co-structure of BTK kinase domain with L-005085737 inhibitor</t>
  </si>
  <si>
    <t>6X3O</t>
  </si>
  <si>
    <t>ULY</t>
  </si>
  <si>
    <t>Co-structure of BTK kinase domain with L-005191930 inhibitor</t>
  </si>
  <si>
    <t>6X3P</t>
  </si>
  <si>
    <t>UM4</t>
  </si>
  <si>
    <t>Co-structure of BTK kinase domain with L-005298385 inhibitor</t>
  </si>
  <si>
    <t>8U2E</t>
  </si>
  <si>
    <t>UP9</t>
  </si>
  <si>
    <t>Bruton's tyrosine kinase in complex with N-[(2R)-1-[(3R)-3-(methylcarbamoyl)-1H,2H,3H,4H,9H-pyrido[3,4-b]indol-2-yl]-3-(3-methylphenyl)-1-oxopropan-2-yl]-1H-indazole-5-carboxamide</t>
  </si>
  <si>
    <t>8U2D</t>
  </si>
  <si>
    <t>UQX</t>
  </si>
  <si>
    <t>6XE4</t>
  </si>
  <si>
    <t>V1G</t>
  </si>
  <si>
    <t>BTK Fluorocyclopropyl amide inhibitor, Compound 25</t>
  </si>
  <si>
    <t>8TU5</t>
  </si>
  <si>
    <t>V71</t>
  </si>
  <si>
    <t>Bruton's tyrosine kinase in complex with covalent inhibitor compound 27</t>
  </si>
  <si>
    <t>8TU4</t>
  </si>
  <si>
    <t>V72</t>
  </si>
  <si>
    <t>Bruton's tyrosine kinase in complex with covalent inhibitor compound 25</t>
  </si>
  <si>
    <t>8EJB</t>
  </si>
  <si>
    <t>WKC</t>
  </si>
  <si>
    <t>Bruton's tyrosine kinase in complex with 3-{[4-(1-acetylpiperidin-4-yl)phenyl]amino}-5-[(3R)-3-(3-methyl-2-oxoimidazolidin-1-yl)piperidin-1-yl]pyrazine-2-carboxamide</t>
  </si>
  <si>
    <t>7KXL</t>
  </si>
  <si>
    <t>X9J</t>
  </si>
  <si>
    <t>BTK1 SOAKED WITH COMPOUND 5, Y551 IS SEQUESTERED</t>
  </si>
  <si>
    <t>7KXM</t>
  </si>
  <si>
    <t>X9M</t>
  </si>
  <si>
    <t>7KXN</t>
  </si>
  <si>
    <t>X9P</t>
  </si>
  <si>
    <t>BTK1 SOAKED WITH COMPOUND 26</t>
  </si>
  <si>
    <t>7KXO</t>
  </si>
  <si>
    <t>X9S</t>
  </si>
  <si>
    <t>BTK1 SOAKED WITH COMPOUND 24</t>
  </si>
  <si>
    <t>7KXP</t>
  </si>
  <si>
    <t>X9V</t>
  </si>
  <si>
    <t>BTK1 SOAKED WITH COMPOUND 25</t>
  </si>
  <si>
    <t>7KXQ</t>
  </si>
  <si>
    <t>X9Y</t>
  </si>
  <si>
    <t>BTK1 SOAKED WITH COMPOUND 30</t>
  </si>
  <si>
    <t>8FLL</t>
  </si>
  <si>
    <t>Y7W</t>
  </si>
  <si>
    <t>Crystal structure of BTK kinase domain in complex with pirtobrutinib</t>
  </si>
  <si>
    <t>8FLG</t>
  </si>
  <si>
    <t>Y8C</t>
  </si>
  <si>
    <t>Bruton's tyrosine kinase in complex with an orthosteric inhibitor</t>
  </si>
  <si>
    <t>8FLH</t>
  </si>
  <si>
    <t>Y8H</t>
  </si>
  <si>
    <t>7LTY</t>
  </si>
  <si>
    <t>YD7</t>
  </si>
  <si>
    <t>Bruton's tyrosine kinase in complex with compound 23</t>
  </si>
  <si>
    <t>7LTZ</t>
  </si>
  <si>
    <t>YDA</t>
  </si>
  <si>
    <t>Bruton's tyrosine kinase in complex with compound 51</t>
  </si>
  <si>
    <t>8GC7</t>
  </si>
  <si>
    <t>YXJ</t>
  </si>
  <si>
    <t>Bruton's tyrosine kinase in complex with 5-(piperidin-1-yl)-3-{[4-(piperidin-4-yl)phenyl]amino}pyrazine-2-carboxamide</t>
  </si>
  <si>
    <t>8FLV</t>
  </si>
  <si>
    <t>ZB9</t>
  </si>
  <si>
    <t>Bruton's tyrosine kinase in complex with compound 34</t>
  </si>
  <si>
    <t>4M13</t>
  </si>
  <si>
    <t>ITK</t>
  </si>
  <si>
    <t>Crystal structure of ITK in complex with compound 8 [4-(carbamoylamino)-1-(7-propoxynaphthalen-1-yl)-1H-pyrazole-3-carboxamide]</t>
  </si>
  <si>
    <t>3QGW</t>
  </si>
  <si>
    <t>PQC</t>
  </si>
  <si>
    <t>Crystal Structure of ITK kinase bound to an inhibitor</t>
  </si>
  <si>
    <t>3QGY</t>
  </si>
  <si>
    <t>Crystal structure of ITK inhibitor complex</t>
  </si>
  <si>
    <t>4M12</t>
  </si>
  <si>
    <t>1YZ</t>
  </si>
  <si>
    <t>Crystal structure of ITK in complex with compound 7 [4-(carbamoylamino)-1-(7-ethoxynaphthalen-1-yl)-1H-pyrazole-3-carboxamide]</t>
  </si>
  <si>
    <t>4M15</t>
  </si>
  <si>
    <t>ADP</t>
  </si>
  <si>
    <t>Crystal structure of ITK in complex with compound 9 [4-(carbamoylamino)-1-[7-(propan-2-yloxy)naphthalen-1-yl]-1H-pyrazole-3-carboxamide] and ADP</t>
  </si>
  <si>
    <t>4M0Y</t>
  </si>
  <si>
    <t>M0Y</t>
  </si>
  <si>
    <t>Crystal structure of ITK in complex with compound 1 [4-(carbamoylamino)-1-(naphthalen-1-yl)-1H-pyrazole-3-carboxamide]</t>
  </si>
  <si>
    <t>4M0Z</t>
  </si>
  <si>
    <t>M0Z</t>
  </si>
  <si>
    <t>Crystal structure of ITK in complex with compound 5 {4-(carbamoylamino)-1-(7-methoxynaphthalen-1-yl)-1H-pyrazole-3-carboxamide}</t>
  </si>
  <si>
    <t>4M14</t>
  </si>
  <si>
    <t>QWS</t>
  </si>
  <si>
    <t>Crystal structure of ITK in complex with compound 9 [4-(carbamoylamino)-1-[7-(propan-2-yloxy)naphthalen-1-yl]-1H-pyrazole-3-carboxamide]</t>
  </si>
  <si>
    <t>4Y94</t>
  </si>
  <si>
    <t>Bos taurus</t>
  </si>
  <si>
    <t>IHP</t>
  </si>
  <si>
    <t>Crystal structure of the PH-TH module of Bruton's tyrosine kinase bound to inositol hexakisphosphate</t>
  </si>
  <si>
    <t>2ZVA</t>
  </si>
  <si>
    <t>Mus musculus</t>
  </si>
  <si>
    <t>Lyn Tyrosine Kinase Domain-Dasatinib complex</t>
  </si>
  <si>
    <t>4XI2</t>
  </si>
  <si>
    <t>Crystal Structure of an auto-inhibited form of Bruton's Tryrosine Kinase</t>
  </si>
  <si>
    <t>6MNY</t>
  </si>
  <si>
    <t>1.3-17.3</t>
  </si>
  <si>
    <t>JVP</t>
  </si>
  <si>
    <t>Crystal structure of mouse BTK kinase domain in complex with compound 9a</t>
  </si>
  <si>
    <t>3SXR</t>
  </si>
  <si>
    <t>Yes</t>
  </si>
  <si>
    <t>Crystal structure of BMX non-receptor tyrosine kinase complex with dasatinib</t>
  </si>
  <si>
    <t>3SXS</t>
  </si>
  <si>
    <t>PP2</t>
  </si>
  <si>
    <t>Crystal structure of BMX non-receptor tyrosine kinase complexed with PP2</t>
  </si>
  <si>
    <t>1BTK</t>
  </si>
  <si>
    <t>PH DOMAIN AND BTK MOTIF FROM BRUTON'S TYROSINE KINASE MUTANT R28C</t>
  </si>
  <si>
    <t>1BWN</t>
  </si>
  <si>
    <t>PH DOMAIN AND BTK MOTIF FROM BRUTON'S TYROSINE KINASE MUTANT E41K IN COMPLEX WITH INS(1,3,4,5)P4</t>
  </si>
  <si>
    <t>2GQG</t>
  </si>
  <si>
    <t>X-ray Crystal Structure of Dasatinib (BMS-354825) Bound to Activated ABL Kinase Domain</t>
  </si>
  <si>
    <t>3K54</t>
  </si>
  <si>
    <t>Structures of human Bruton's tyrosine kinase in active and inactive conformations suggests a mechanism of activation for TEC family kinases.</t>
  </si>
  <si>
    <t>Crystal structure of bruton's tyrosine kinase mutant V555R in complex with dasatinib</t>
  </si>
  <si>
    <t>3T9T</t>
  </si>
  <si>
    <t>IAQ</t>
  </si>
  <si>
    <t>Crystal structure of BTK mutant (F435T,K596R) complexed with Imidazo[1,5-a]quinoxaline</t>
  </si>
  <si>
    <t>4OT5</t>
  </si>
  <si>
    <t>Crystal structure of BTK kinase domain complexed with 4-tert-Butyl-N-(3-{8-[4-(4-methyl-piperazine-1-carbonyl)-phenylamino]-imidazo[1,2-a]pyrazin-6-yl}-phenyl)-benzamide</t>
  </si>
  <si>
    <t>4OT6</t>
  </si>
  <si>
    <t>2V1</t>
  </si>
  <si>
    <t>Crystal structure of BTK kinase domain complexed with 4-Methanesulfonyl-N-(3-{8-[4-(morpholine-4-carbonyl)-phenylamino]-imidazo[1,2-a]pyrazin-6-yl}-phenyl)-benzamide</t>
  </si>
  <si>
    <t>4OTQ</t>
  </si>
  <si>
    <t>2V2</t>
  </si>
  <si>
    <t>Crystal structure of BTK kinase domain complexed with 1-[5-[3-(7-tert-butyl-4-oxo-quinazolin-3-yl)-2-methyl-phenyl]-1-methyl-2-oxo-3-pyridyl]-3-methyl-urea</t>
  </si>
  <si>
    <t>4OTR</t>
  </si>
  <si>
    <t>2V3</t>
  </si>
  <si>
    <t>Crystal structure of BTK kinase domain complexed with 6-cyclopropyl-2-[3-[5-[[5-(4-ethylpiperazin-1-yl)-2-pyridyl]amino]-1-methyl-6-oxo-3-pyridyl]-2-(hydroxymethyl)phenyl]-8-fluoro-isoquinolin-1-one</t>
  </si>
  <si>
    <t>4RFY</t>
  </si>
  <si>
    <t>3OU</t>
  </si>
  <si>
    <t>Crystal structure of BTK kinase domain complexed with 6-(dimethylamino)-2-[2-(hydroxymethyl)-3-[1-methyl-5-[[5-(morpholine-4-carbonyl)-2-pyridyl]amino]-6-oxo-3-pyridyl]phenyl]-3,4-dihydroisoquinolin-1-one</t>
  </si>
  <si>
    <t>4RFZ</t>
  </si>
  <si>
    <t>3OV</t>
  </si>
  <si>
    <t>Crystal structure of BTK kinase domain complexed with 6-(dimethylamino)-8-fluoro-2-[2-(hydroxymethyl)-3-[1-methyl-5-[[5-(morpholine-4-carbonyl)-2-pyridyl]amino]-6-oxo-3-pyridyl]phenyl]isoquinolin-1-one</t>
  </si>
  <si>
    <t>4RG0</t>
  </si>
  <si>
    <t>3P0</t>
  </si>
  <si>
    <t>Crystal structure of BTK kinase domain complexed with 2-[8-fluoro-2-[2-(hydroxymethyl)-3-[1-methyl-5-[[5-(4-methylpiperazin-1-yl)-2-pyridyl]amino]-6-oxo-3-pyridyl]phenyl]-1-oxo-3,4-dihydroisoquinolin-6-yl]-2-methyl-propanenitrile</t>
  </si>
  <si>
    <t>6EP9</t>
  </si>
  <si>
    <t>BNB</t>
  </si>
  <si>
    <t>Crystal structure of BTK kinase domain complexed with N-[2-methyl-3-[4-methyl-6-[4-(4-methylpiperazine-1-carbonyl)anilino]-5-oxo-pyrazin-2-yl]phenyl]-4-(1-piperidyl)benzamide</t>
  </si>
  <si>
    <t>6HRP</t>
  </si>
  <si>
    <t>GMQ</t>
  </si>
  <si>
    <t>CRYSTAL STRUCTURE OF BTK KINASE DOMAIN COMPLEXED WITH 6-(dimethylamino)-2-[2-(hydroxymethyl)-3-[1-methyl-5-[[5-(morpholine-4-carbonyl)-2-pyridyl]amino]-6-oxo-3-pyridyl]phenyl]-3,4-dihydroisoquinolin-1-one</t>
  </si>
  <si>
    <t>6HRT</t>
  </si>
  <si>
    <t>.91-26</t>
  </si>
  <si>
    <t>GMW</t>
  </si>
  <si>
    <t>CRYSTAL STRUCTURE OF BTK KINASE DOMAIN COMPLEXED WITH 12-(6-tert-butyl-8-fluoro-1-oxo-phthalazin-2-yl)-9-hydroxy-6-methyl-4-[[5-(morpholine-4-carbonyl)-2-pyridyl]amino]-6-azatricyclo[9.4.0.02,7]pentadeca-1(15),2(7),3,11,13-pentaen-5-one</t>
  </si>
  <si>
    <t>6I99</t>
  </si>
  <si>
    <t>H88</t>
  </si>
  <si>
    <t>Bone Marrow Tyrosine Kinase in Chromosome X in complex with a newly designed covalent inhibitor JS24</t>
  </si>
  <si>
    <t>6TSE</t>
  </si>
  <si>
    <t>72V</t>
  </si>
  <si>
    <t>Crystal Structure of 1-methylindoline-2,3-dione covalently bound to the PH domain of Bruton's tyrosine kinase mutant R28C</t>
  </si>
  <si>
    <t>6TT2</t>
  </si>
  <si>
    <t>The PH domain of Bruton's tyrosine kinase mutant R28C</t>
  </si>
  <si>
    <t>6TUH</t>
  </si>
  <si>
    <t>NXT</t>
  </si>
  <si>
    <t>6TVN</t>
  </si>
  <si>
    <t>NYQ</t>
  </si>
  <si>
    <t>Crystal Structure of 5-bromoindoline-2,3-dione covalently bound to the PH domain of Bruton's tyrosine kinase</t>
  </si>
  <si>
    <t>6YYF</t>
  </si>
  <si>
    <t>3IS</t>
  </si>
  <si>
    <t>Crystal Structure of 5-chloroindoline-2,3-dione covalently bound to the PH domain of Bruton's tyrosine kinase mutant R28C</t>
  </si>
  <si>
    <t>6YYK</t>
  </si>
  <si>
    <t>IS7</t>
  </si>
  <si>
    <t>Crystal Structure of 1,5-dimethylindoline-2,3-dione covalently bound to the PH domain of Bruton's tyrosine kinase mutant R28C</t>
  </si>
  <si>
    <t>8FLN</t>
  </si>
  <si>
    <t>Crystal structure of BTK C481S kinase domain in complex with pirtobrutinib</t>
  </si>
  <si>
    <t>8GC8</t>
  </si>
  <si>
    <t>Bruton's tyrosine kinase L528W mutant in complex with 5-(piperidin-1-yl)-3-{[4-(piperidin-4-yl)phenyl]amino}pyrazine-2-carboxamide</t>
  </si>
  <si>
    <t>4KIO</t>
  </si>
  <si>
    <t>G6K</t>
  </si>
  <si>
    <t>Kinase domain mutant of human Itk in complex with a covalently-binding inhibitor</t>
  </si>
  <si>
    <t>4L7S</t>
  </si>
  <si>
    <t>G7K</t>
  </si>
  <si>
    <t>Kinase domain mutant of human Itk in complex with an aminobenzothiazole inhibitor</t>
  </si>
  <si>
    <t>4MF0</t>
  </si>
  <si>
    <t>29Z</t>
  </si>
  <si>
    <t>ITK kinase domain in complex with benzothiazole inhibitor compound 12a (1S,2S)-2-{4-[(DIMETHYLAMINO)METHYL]PHENYL}-N-[6-(PYRIDIN-3-YL)-1,3-BENZOTHIAZOL-2-YL]CYCLOPROPANECARBOXAMIDE (12a)</t>
  </si>
  <si>
    <t>4MF1</t>
  </si>
  <si>
    <t>29Y</t>
  </si>
  <si>
    <t>ITK kinase domain in complex with benzothiazole inhibitor 12b (1S,2S)-2-{4-[(DIMETHYLAMINO)METHYL]PHENYL}-N-[6-(1H-PYRAZOL-4-YL)-1,3-BENZOTHIAZOL-2-YL]CYCLOPROPANECARBOXAMIDE</t>
  </si>
  <si>
    <t>4PP9</t>
  </si>
  <si>
    <t>2VT</t>
  </si>
  <si>
    <t>ITK kinase domain with compound 1 (N-[1-(3-CYANOBENZYL)-1H-PYRAZOL-4-YL]-2H-INDAZOLE-3-CARBOXAMIDE)</t>
  </si>
  <si>
    <t>4PPA</t>
  </si>
  <si>
    <t>2VU</t>
  </si>
  <si>
    <t>ITK kinase domain with compound 11 (N-[1-(3-CYANOBENZYL)-1H-PYRAZOL-4-YL]-6-(1H-PYRAZOL-4-YL)-1H-INDAZOLE-3-CARBOXAMIDE)</t>
  </si>
  <si>
    <t>4PPB</t>
  </si>
  <si>
    <t>2VV</t>
  </si>
  <si>
    <t>ITK kinase domain with compound 28 (N-{1-[(1S)-3-(DIMETHYLAMINO)-1-PHENYLPROPYL]-1H-PYRAZOL-4-YL}-6-(1H-PYRAZOL-4-YL)-1H-INDAZOLE-3-CARBOXAMIDE)</t>
  </si>
  <si>
    <t>4PPC</t>
  </si>
  <si>
    <t>2VW</t>
  </si>
  <si>
    <t>ITK kinase domain with compound 27 (N-{1-[(1R)-3-(DIMETHYLAMINO)-1-PHENYLPROPYL]-1H-PYRAZOL-4-YL}-6-(1H-PYRAZOL-4-YL)-1H-INDAZOLE-3-CARBOXAMIDE)</t>
  </si>
  <si>
    <t>4PQN</t>
  </si>
  <si>
    <t>2W6</t>
  </si>
  <si>
    <t>ITK kinase domain with compound GNE-9822</t>
  </si>
  <si>
    <t>4QD6</t>
  </si>
  <si>
    <t>30T</t>
  </si>
  <si>
    <t>ITK kinase domain in complex with inhibitor compound</t>
  </si>
  <si>
    <t>8FD9</t>
  </si>
  <si>
    <t>XQQ</t>
  </si>
  <si>
    <t>Structure of BTK kinase domain with the second-generation inhibitor acalabrutinib</t>
  </si>
  <si>
    <t>8FF0</t>
  </si>
  <si>
    <t>Structure of BTK kinase domain with the second-generation inhibitor tirabrutinib</t>
  </si>
  <si>
    <t>8GMB</t>
  </si>
  <si>
    <t>Crystal structure of the full-length Bruton's tyrosine kinase (PH-TH domain not visible)</t>
  </si>
  <si>
    <t>8S93</t>
  </si>
  <si>
    <t>Crystal structure of the PH-TH/kinase complex of Bruton's tyrosine kinase</t>
  </si>
  <si>
    <t>8S9F</t>
  </si>
  <si>
    <t>Crystal structure of the kinase domain of Bruton's Tyrosine Kinase bound to dasatinib</t>
  </si>
  <si>
    <t>4Y93</t>
  </si>
  <si>
    <t>Crystal structure of the PH-TH-kinase construct of Bruton's tyrosine kinase (Btk)</t>
  </si>
  <si>
    <t>4Y95</t>
  </si>
  <si>
    <t>Crystal structure of the kinase domain of Bruton's tyrosine kinase with mutations in the activation loop</t>
  </si>
  <si>
    <t>Correlation between RTLnK and BA</t>
  </si>
  <si>
    <t>Rigid + Sorted by BA</t>
  </si>
  <si>
    <t>Non-covalent (8ejb)</t>
  </si>
  <si>
    <t>Covalent (7yc9)</t>
  </si>
  <si>
    <t>Apo (8yvv)</t>
  </si>
  <si>
    <t>Flexibile + Sorted by BA</t>
  </si>
  <si>
    <t>Pearson</t>
  </si>
  <si>
    <t>Spearman</t>
  </si>
  <si>
    <t>C1 (95)</t>
  </si>
  <si>
    <t>C1 (75)</t>
  </si>
  <si>
    <t>C2 (95)</t>
  </si>
  <si>
    <t>C2 (55)</t>
  </si>
  <si>
    <t>C3 (95)</t>
  </si>
  <si>
    <t>C3 (39)</t>
  </si>
  <si>
    <t>C4 (95)</t>
  </si>
  <si>
    <t>C4 (28)</t>
  </si>
  <si>
    <t>C5 (95)</t>
  </si>
  <si>
    <t>C5 (22)</t>
  </si>
  <si>
    <t>Correlation between RTLnK and CNN Pose Score</t>
  </si>
  <si>
    <t>C1</t>
  </si>
  <si>
    <t>C2</t>
  </si>
  <si>
    <t>C3</t>
  </si>
  <si>
    <t>C4</t>
  </si>
  <si>
    <t>C5</t>
  </si>
  <si>
    <t>Correlation between RTLnK and CNN Affinity</t>
  </si>
  <si>
    <t>Rigid + Sorted by CNN Pose Score</t>
  </si>
  <si>
    <t>Flexibile + Sorted by CNN Pose Score</t>
  </si>
  <si>
    <t>Rigid + Sorted by CNN Affinity</t>
  </si>
  <si>
    <t>Flexibile + Sorted by CNN Affinity</t>
  </si>
  <si>
    <t>BindingDB Reactant_set_id</t>
  </si>
  <si>
    <t>Ligand SMILES</t>
  </si>
  <si>
    <t>Ligand InChI</t>
  </si>
  <si>
    <t>Ligand InChI Key</t>
  </si>
  <si>
    <t>BindingDB MonomerID</t>
  </si>
  <si>
    <t>BindingDB Ligand Name</t>
  </si>
  <si>
    <t>Target Name</t>
  </si>
  <si>
    <t>Target Source Organism According to Curator or DataSource</t>
  </si>
  <si>
    <t>Kd (nM)</t>
  </si>
  <si>
    <t>EC50 (nM)</t>
  </si>
  <si>
    <t>kon (M-1-s-1)</t>
  </si>
  <si>
    <t>koff (s-1)</t>
  </si>
  <si>
    <t>pH</t>
  </si>
  <si>
    <t>Temp (C)</t>
  </si>
  <si>
    <t>Curation/DataSource</t>
  </si>
  <si>
    <t>Article DOI</t>
  </si>
  <si>
    <t>BindingDB Entry DOI</t>
  </si>
  <si>
    <t>PMID</t>
  </si>
  <si>
    <t>PubChem AID</t>
  </si>
  <si>
    <t>Patent Number</t>
  </si>
  <si>
    <t>Authors</t>
  </si>
  <si>
    <t>Institution</t>
  </si>
  <si>
    <t>Link to Ligand in BindingDB</t>
  </si>
  <si>
    <t>Link to Target in BindingDB</t>
  </si>
  <si>
    <t>Link to Ligand-Target Pair in BindingDB</t>
  </si>
  <si>
    <t>Ligand HET ID in PDB</t>
  </si>
  <si>
    <t>PDB ID(s) for Ligand-Target Complex</t>
  </si>
  <si>
    <t>PubChem CID of Ligand</t>
  </si>
  <si>
    <t>PubChem SID of Ligand</t>
  </si>
  <si>
    <t>ChEBI ID of Ligand</t>
  </si>
  <si>
    <t>ChEMBL ID of Ligand</t>
  </si>
  <si>
    <t>DrugBank ID of Ligand</t>
  </si>
  <si>
    <t>IUPHAR_GRAC ID of Ligand</t>
  </si>
  <si>
    <t>KEGG ID of Ligand</t>
  </si>
  <si>
    <t>ZINC ID of Ligand</t>
  </si>
  <si>
    <t>Number of Protein Chains in Target (&gt;1 implies a multichain complex)</t>
  </si>
  <si>
    <t>BindingDB Target Chain Sequence</t>
  </si>
  <si>
    <t>PDB ID(s) of Target Chain</t>
  </si>
  <si>
    <t>UniProt (SwissProt) Recommended Name of Target Chain</t>
  </si>
  <si>
    <t>UniProt (SwissProt) Entry Name of Target Chain</t>
  </si>
  <si>
    <t>UniProt (SwissProt) Primary ID of Target Chain</t>
  </si>
  <si>
    <t>UniProt (SwissProt) Secondary ID(s) of Target Chain</t>
  </si>
  <si>
    <t>UniProt (SwissProt) Alternative ID(s) of Target Chain</t>
  </si>
  <si>
    <t>UniProt (TrEMBL) Submitted Name of Target Chain</t>
  </si>
  <si>
    <t>UniProt (TrEMBL) Entry Name of Target Chain</t>
  </si>
  <si>
    <t>UniProt (TrEMBL) Primary ID of Target Chain</t>
  </si>
  <si>
    <t>UniProt (TrEMBL) Secondary ID(s) of Target Chain</t>
  </si>
  <si>
    <t>UniProt (TrEMBL) Alternative ID(s) of Target Chain</t>
  </si>
  <si>
    <t>CN(CCOc1cccc(Nc2cc(cn(C)c2=O)-c2cc(F)cc(c2CO)-n2ncc3c4CCCCc4sc3c2=O)n1)C(=O)C=C</t>
  </si>
  <si>
    <t>InChI=1S/C34H33FN6O5S/c1-4-31(43)39(2)12-13-46-30-11-7-10-29(38-30)37-26-14-20(18-40(3)33(26)44)23-15-21(35)16-27(25(23)19-42)41-34(45)32-24(17-36-41)22-8-5-6-9-28(22)47-32/h4,7,10-11,14-18,42H,1,5-6,8-9,12-13,19H2,2-3H3,(H,37,38)</t>
  </si>
  <si>
    <t>OZKPFYTYTIVSCG-UHFFFAOYSA-N</t>
  </si>
  <si>
    <t>US9260415, 113</t>
  </si>
  <si>
    <t>Tyrosine-protein kinase BTK</t>
  </si>
  <si>
    <t>US Patent</t>
  </si>
  <si>
    <t>10.7270/Q2WH2NT7</t>
  </si>
  <si>
    <t>aid1802247</t>
  </si>
  <si>
    <t>US9260415</t>
  </si>
  <si>
    <t>Crawford, JJ; Wei, B; Young, WB</t>
  </si>
  <si>
    <t>Genentech Inc</t>
  </si>
  <si>
    <t>http://www.bindingdb.org/bind/chemsearch/marvin/MolStructure.jsp?monomerid=206362</t>
  </si>
  <si>
    <t>http://www.bindingdb.org/jsp/dbsearch/PrimarySearch_ki.jsp?energyterm=kJ/mole&amp;tag=pol&amp;polymerid=1846&amp;target=Tyrosine-protein+kinase+BTK&amp;column=ki&amp;startPg=0&amp;Increment=50&amp;submit=Search</t>
  </si>
  <si>
    <t>http://www.bindingdb.org/jsp/dbsearch/PrimarySearch_ki.jsp?energyterm=kJ/mole&amp;tag=r21&amp;monomerid=206362&amp;enzyme=Tyrosine-protein+kinase+BTK&amp;column=ki&amp;startPg=0&amp;Increment=50&amp;submit=Search</t>
  </si>
  <si>
    <t>MAAVILESIFLKRSQQKKKTSPLNFKKRLFLLTVHKLSYYEYDFERGRRGSKKGSIDVEKITCVETVVPEKNPPPERQIPRRGEESSEMEQISIIERFPYPFQVVYDEGPLYVFSPTEELRKRWIHQLKNVIRYNSDLVQKYHPCFWIDGQYLCCSQTAKNAMGCQILENRNGSLKPGSSHRKTKKPLPPTPEEDQILKKPLPPEPAAAPVSTSELKKVVALYDYMPMNANDLQLRKGDEYFILEESNLPWWRARDKNGQEGYIPSNYVTEAEDSIEMYEWYSKHMTRSQAEQLLKQEGKEGGFIVRDSSKAGKYTVSVFAKSTGDPQGVIRHYVVCSTPQSQYYLAEKHLFSTIPELINYHQHNSAGLISRLKYPVSQQNKNAPSTAGLGYGSWEIDPKDLTFLKELGTGQFGVVKYGKWRGQYDVAIKMIKEGSMSEDEFIEEAKVMMNLSHEKLVQLYGVCTKQRPIFIITEYMANGCLLNYLREMRHRFQTQQLLEMCKDVCEAMEYLESKQFLHRDLAARNCLVNDQGVVKVSDFGLSRYVLDDEYTSSVGSKFPVRWSPPEVLMYSKFSSKSDIWAFGVLMWEIYSLGKMPYERFTNSETAEHIAQGLRLYRPHLASEKVYTIMYSCWHEKADERPTFKILLSNILDVMDEES</t>
  </si>
  <si>
    <t>1K2P,1QLY,2Z0P,3OCS,3P08,4NWM,4OTF,4RX5,4YHF,4ZLY,4ZLZ,5FBN,5FBO,5J87,5KUP,5U9D,5VFI,5VGO,5XYZ,5ZZ4,6AUA,6AUB,6BIK,6BKE,6BKH,6BKW,6BLN,6DI0,6DI1,6DI3,6DI5,6DI9,6HTF,6MNY,6N9P,6NFH,6NFI,6O8I,6OMU,6S90,6X3N,6X3O,6X3P,6XE4,6YYG,7KXL,7KXM,7KXN,7KXO,7KXP,7KXQ,7L5O,7L5P,7LTY,7LTZ,7N4Q,7N4R,7N4S,7R60,7R61,8E2M,8EJB,8FLL,8S9F</t>
  </si>
  <si>
    <t>BTK_HUMAN</t>
  </si>
  <si>
    <t>Q06187</t>
  </si>
  <si>
    <t>B2RAW1 Q32ML5</t>
  </si>
  <si>
    <t>Cn1cc(cc(Nc2cccc(NCCNC(=O)C=C)n2)c1=O)-c1cc(F)cc(c1CO)-n1ncc2c3CCCCc3sc2c1=O</t>
  </si>
  <si>
    <t>InChI=1S/C33H32FN7O4S/c1-3-30(43)36-12-11-35-28-9-6-10-29(39-28)38-25-13-19(17-40(2)32(25)44)22-14-20(34)15-26(24(22)18-42)41-33(45)31-23(16-37-41)21-7-4-5-8-27(21)46-31/h3,6,9-10,13-17,42H,1,4-5,7-8,11-12,18H2,2H3,(H,36,43)(H2,35,38,39)</t>
  </si>
  <si>
    <t>FKOJRWBSBYEODK-UHFFFAOYSA-N</t>
  </si>
  <si>
    <t>US9260415, 105</t>
  </si>
  <si>
    <t>http://www.bindingdb.org/bind/chemsearch/marvin/MolStructure.jsp?monomerid=206354</t>
  </si>
  <si>
    <t>http://www.bindingdb.org/jsp/dbsearch/PrimarySearch_ki.jsp?energyterm=kJ/mole&amp;tag=r21&amp;monomerid=206354&amp;enzyme=Tyrosine-protein+kinase+BTK&amp;column=ki&amp;startPg=0&amp;Increment=50&amp;submit=Search</t>
  </si>
  <si>
    <t>COC(C)(C)CCn1nc(Nc2c(C)cccc2C)c2cnc(Nc3ccc(OCCN4CCCC4)cc3)nc12</t>
  </si>
  <si>
    <t>InChI=1S/C31H41N7O2/c1-22-9-8-10-23(2)27(22)34-28-26-21-32-30(35-29(26)38(36-28)18-15-31(3,4)39-5)33-24-11-13-25(14-12-24)40-20-19-37-16-6-7-17-37/h8-14,21H,6-7,15-20H2,1-5H3,(H,34,36)(H,32,33,35)</t>
  </si>
  <si>
    <t>CAQLNQYCCKYWJX-UHFFFAOYSA-N</t>
  </si>
  <si>
    <t>CHEMBL458333::N3-(2,6-dimethylphenyl)-1-(3-methoxy-3-methylbutyl)-N6-(4-(2-(pyrrolidin-1-yl)ethoxy)phenyl)-1H-pyrazolo[3,4-d]pyrimidine-3,6-diamine</t>
  </si>
  <si>
    <t>ChEMBL</t>
  </si>
  <si>
    <t>10.1016/j.bmcl.2008.10.092</t>
  </si>
  <si>
    <t>10.7270/Q2B56JKZ</t>
  </si>
  <si>
    <t>Kopecky, DJ; Hao, X; Chen, Y; Fu, J; Jiao, X; Jaen, JC; Cardozo, MG; Liu, J; Wang, Z; Walker, NP; Wesche, H; Li, S; Farrelly, E; Xiao, SH; Kayser, F</t>
  </si>
  <si>
    <t>Amgen Inc</t>
  </si>
  <si>
    <t>http://www.bindingdb.org/bind/chemsearch/marvin/MolStructure.jsp?monomerid=50245852</t>
  </si>
  <si>
    <t>http://www.bindingdb.org/jsp/dbsearch/PrimarySearch_ki.jsp?energyterm=kJ/mole&amp;tag=r21&amp;monomerid=50245852&amp;enzyme=Tyrosine-protein+kinase+BTK&amp;column=ki&amp;startPg=0&amp;Increment=50&amp;submit=Search</t>
  </si>
  <si>
    <t>CHEMBL458333</t>
  </si>
  <si>
    <t>ZINC44360798</t>
  </si>
  <si>
    <t>CC#CC(=O)NCCOc1cccc(Nc2cc(cn(C)c2=O)-c2cc(F)cc(c2CO)-n2ncc3c4CCCCc4sc3c2=O)n1</t>
  </si>
  <si>
    <t>InChI=1S/C34H31FN6O5S/c1-3-7-30(43)36-12-13-46-31-11-6-10-29(39-31)38-26-14-20(18-40(2)33(26)44)23-15-21(35)16-27(25(23)19-42)41-34(45)32-24(17-37-41)22-8-4-5-9-28(22)47-32/h6,10-11,14-18,42H,4-5,8-9,12-13,19H2,1-2H3,(H,36,43)(H,38,39)</t>
  </si>
  <si>
    <t>XPQAHVKNSSZOHK-UHFFFAOYSA-N</t>
  </si>
  <si>
    <t>US9260415, 106</t>
  </si>
  <si>
    <t>http://www.bindingdb.org/bind/chemsearch/marvin/MolStructure.jsp?monomerid=206355</t>
  </si>
  <si>
    <t>http://www.bindingdb.org/jsp/dbsearch/PrimarySearch_ki.jsp?energyterm=kJ/mole&amp;tag=r21&amp;monomerid=206355&amp;enzyme=Tyrosine-protein+kinase+BTK&amp;column=ki&amp;startPg=0&amp;Increment=50&amp;submit=Search</t>
  </si>
  <si>
    <t>C[C@H]1CN(CCN1C)c1ccc(Nc2cc(cn(C)c2=O)-c2cc(F)cc(N3CCn4c5CCCCc5cc4C3=O)c2CO)nc1</t>
  </si>
  <si>
    <t>InChI=1S/C35H40FN7O3/c1-22-19-41(11-10-39(22)2)26-8-9-33(37-18-26)38-29-14-24(20-40(3)34(29)45)27-16-25(36)17-31(28(27)21-44)43-13-12-42-30-7-5-4-6-23(30)15-32(42)35(43)46/h8-9,14-18,20,22,44H,4-7,10-13,19,21H2,1-3H3,(H,37,38)/t22-/m0/s1</t>
  </si>
  <si>
    <t>KHEMWLCBEWRTAE-QFIPXVFZSA-N</t>
  </si>
  <si>
    <t>CHEMBL4102992</t>
  </si>
  <si>
    <t>10.1021/acs.jmedchem.7b01712</t>
  </si>
  <si>
    <t>10.7270/Q2H134F7</t>
  </si>
  <si>
    <t>Crawford, JJ; Johnson, AR; Misner, DL; Belmont, LD; Castanedo, G; Choy, R; Coraggio, M; Dong, L; Eigenbrot, C; Erickson, R; Ghilardi, N; Hau, J; Katewa, A; Kohli, PB; Lee, W; Lubach, JW; McKenzie, BS; Ortwine, DF; Schutt, L; Tay, S; Wei, B; Reif, K; Liu, L; Wong, H; Young, WB</t>
  </si>
  <si>
    <t>Genentech</t>
  </si>
  <si>
    <t>http://www.bindingdb.org/bind/chemsearch/marvin/MolStructure.jsp?monomerid=50244490</t>
  </si>
  <si>
    <t>http://www.bindingdb.org/jsp/dbsearch/PrimarySearch_ki.jsp?energyterm=kJ/mole&amp;tag=r21&amp;monomerid=50244490&amp;enzyme=Tyrosine-protein+kinase+BTK&amp;column=ki&amp;startPg=0&amp;Increment=50&amp;submit=Search</t>
  </si>
  <si>
    <t>CN1CCN(CC1)c1ccc(Nc2cc(cn(C)c2=O)-c2cc(F)cc(N3CCn4c5CCCCc5cc4C3=O)c2CO)nc1</t>
  </si>
  <si>
    <t>InChI=1S/C34H38FN7O3/c1-38-9-11-40(12-10-38)25-7-8-32(36-19-25)37-28-15-23(20-39(2)33(28)44)26-17-24(35)18-30(27(26)21-43)42-14-13-41-29-6-4-3-5-22(29)16-31(41)34(42)45/h7-8,15-20,43H,3-6,9-14,21H2,1-2H3,(H,36,37)</t>
  </si>
  <si>
    <t>MQQGYKZCGFDOOC-UHFFFAOYSA-N</t>
  </si>
  <si>
    <t>US8618107, 197</t>
  </si>
  <si>
    <t>http://www.bindingdb.org/bind/chemsearch/marvin/MolStructure.jsp?monomerid=111951</t>
  </si>
  <si>
    <t>http://www.bindingdb.org/jsp/dbsearch/PrimarySearch_ki.jsp?energyterm=kJ/mole&amp;tag=r21&amp;monomerid=111951&amp;enzyme=Tyrosine-protein+kinase+BTK&amp;column=ki&amp;startPg=0&amp;Increment=50&amp;submit=Search</t>
  </si>
  <si>
    <t>C[C@@H]1CN(C)CCN1c1ccc(Nc2cc(cn(C)c2=O)-c2cc(F)cc(N3CCn4c5CCCCc5cc4C3=O)c2CO)nc1</t>
  </si>
  <si>
    <t>InChI=1S/C35H40FN7O3/c1-22-19-39(2)10-11-41(22)26-8-9-33(37-18-26)38-29-14-24(20-40(3)34(29)45)27-16-25(36)17-31(28(27)21-44)43-13-12-42-30-7-5-4-6-23(30)15-32(42)35(43)46/h8-9,14-18,20,22,44H,4-7,10-13,19,21H2,1-3H3,(H,37,38)/t22-/m1/s1</t>
  </si>
  <si>
    <t>LHAWBHQZJPVJOJ-JOCHJYFZSA-N</t>
  </si>
  <si>
    <t>CHEMBL4095379</t>
  </si>
  <si>
    <t>http://www.bindingdb.org/bind/chemsearch/marvin/MolStructure.jsp?monomerid=50244489</t>
  </si>
  <si>
    <t>http://www.bindingdb.org/jsp/dbsearch/PrimarySearch_ki.jsp?energyterm=kJ/mole&amp;tag=r21&amp;monomerid=50244489&amp;enzyme=Tyrosine-protein+kinase+BTK&amp;column=ki&amp;startPg=0&amp;Increment=50&amp;submit=Search</t>
  </si>
  <si>
    <t>Cn1cc(cc(Nc2ccc(cn2)C2CN(C2)C2COC2)c1=O)-c1ccnc(N2CCn3c4CC(C)(C)Cc4cc3C2=O)c1CO</t>
  </si>
  <si>
    <t>InChI=1S/C35H39N7O4/c1-35(2)12-22-11-29-34(45)42(9-8-41(29)30(22)13-35)32-27(18-43)26(6-7-36-32)23-10-28(33(44)39(3)15-23)38-31-5-4-21(14-37-31)24-16-40(17-24)25-19-46-20-25/h4-7,10-11,14-15,24-25,43H,8-9,12-13,16-20H2,1-3H3,(H,37,38)</t>
  </si>
  <si>
    <t>PJFOJTLHFUGPAS-UHFFFAOYSA-N</t>
  </si>
  <si>
    <t>CHEMBL4069790</t>
  </si>
  <si>
    <t>http://www.bindingdb.org/bind/chemsearch/marvin/MolStructure.jsp?monomerid=50244488</t>
  </si>
  <si>
    <t>http://www.bindingdb.org/jsp/dbsearch/PrimarySearch_ki.jsp?energyterm=kJ/mole&amp;tag=r21&amp;monomerid=50244488&amp;enzyme=Tyrosine-protein+kinase+BTK&amp;column=ki&amp;startPg=0&amp;Increment=50&amp;submit=Search</t>
  </si>
  <si>
    <t>C[C@@H]1CN(CCN1C)c1ccc(Nc2cc(cn(C)c2=O)-c2cc(F)cc(N3CCn4c5CCCCc5cc4C3=O)c2CO)nc1</t>
  </si>
  <si>
    <t>InChI=1S/C35H40FN7O3/c1-22-19-41(11-10-39(22)2)26-8-9-33(37-18-26)38-29-14-24(20-40(3)34(29)45)27-16-25(36)17-31(28(27)21-44)43-13-12-42-30-7-5-4-6-23(30)15-32(42)35(43)46/h8-9,14-18,20,22,44H,4-7,10-13,19,21H2,1-3H3,(H,37,38)/t22-/m1/s1</t>
  </si>
  <si>
    <t>KHEMWLCBEWRTAE-JOCHJYFZSA-N</t>
  </si>
  <si>
    <t>CHEMBL4092794</t>
  </si>
  <si>
    <t>http://www.bindingdb.org/bind/chemsearch/marvin/MolStructure.jsp?monomerid=50244491</t>
  </si>
  <si>
    <t>http://www.bindingdb.org/jsp/dbsearch/PrimarySearch_ki.jsp?energyterm=kJ/mole&amp;tag=r21&amp;monomerid=50244491&amp;enzyme=Tyrosine-protein+kinase+BTK&amp;column=ki&amp;startPg=0&amp;Increment=50&amp;submit=Search</t>
  </si>
  <si>
    <t>Cn1cc(cc(Nc2ccc(cn2)N2CCN(CC2)C2CCOCC2)c1=O)-c1ccnc(N2CCn3c4CC(C)(C)Cc4cc3C2=O)c1CO</t>
  </si>
  <si>
    <t>InChI=1S/C38H46N8O4/c1-38(2)20-25-19-32-37(49)46(15-14-45(32)33(25)21-38)35-30(24-47)29(6-9-39-35)26-18-31(36(48)42(3)23-26)41-34-5-4-28(22-40-34)44-12-10-43(11-13-44)27-7-16-50-17-8-27/h4-6,9,18-19,22-23,27,47H,7-8,10-17,20-21,24H2,1-3H3,(H,40,41)</t>
  </si>
  <si>
    <t>NPKCMPAPESRTID-UHFFFAOYSA-N</t>
  </si>
  <si>
    <t>CHEMBL4090117</t>
  </si>
  <si>
    <t>http://www.bindingdb.org/bind/chemsearch/marvin/MolStructure.jsp?monomerid=50244494</t>
  </si>
  <si>
    <t>http://www.bindingdb.org/jsp/dbsearch/PrimarySearch_ki.jsp?energyterm=kJ/mole&amp;tag=r21&amp;monomerid=50244494&amp;enzyme=Tyrosine-protein+kinase+BTK&amp;column=ki&amp;startPg=0&amp;Increment=50&amp;submit=Search</t>
  </si>
  <si>
    <t>CN(CCNC(=O)C=C)c1cccc(Nc2cc(cn(C)c2=O)-c2cc(F)cc(c2CO)-n2ncc3c4CCCCc4sc3c2=O)n1</t>
  </si>
  <si>
    <t>InChI=1S/C34H34FN7O4S/c1-4-31(44)36-12-13-40(2)30-11-7-10-29(39-30)38-26-14-20(18-41(3)33(26)45)23-15-21(35)16-27(25(23)19-43)42-34(46)32-24(17-37-42)22-8-5-6-9-28(22)47-32/h4,7,10-11,14-18,43H,1,5-6,8-9,12-13,19H2,2-3H3,(H,36,44)(H,38,39)</t>
  </si>
  <si>
    <t>HXFQXEOUVCXFBT-UHFFFAOYSA-N</t>
  </si>
  <si>
    <t>US9260415, 111</t>
  </si>
  <si>
    <t>http://www.bindingdb.org/bind/chemsearch/marvin/MolStructure.jsp?monomerid=206360</t>
  </si>
  <si>
    <t>http://www.bindingdb.org/jsp/dbsearch/PrimarySearch_ki.jsp?energyterm=kJ/mole&amp;tag=r21&amp;monomerid=206360&amp;enzyme=Tyrosine-protein+kinase+BTK&amp;column=ki&amp;startPg=0&amp;Increment=50&amp;submit=Search</t>
  </si>
  <si>
    <t>Cn1cc(cc(Nc2cccc(OCCNC(=O)C(=C)C#N)n2)c1=O)-c1cc(F)cc(c1CO)-n1ncc2c3CCCCc3sc2c1=O</t>
  </si>
  <si>
    <t>InChI=1S/C34H30FN7O5S/c1-19(15-36)32(44)37-10-11-47-30-9-5-8-29(40-30)39-26-12-20(17-41(2)33(26)45)23-13-21(35)14-27(25(23)18-43)42-34(46)31-24(16-38-42)22-6-3-4-7-28(22)48-31/h5,8-9,12-14,16-17,43H,1,3-4,6-7,10-11,18H2,2H3,(H,37,44)(H,39,40)</t>
  </si>
  <si>
    <t>XXEDBRBJPCBLPU-UHFFFAOYSA-N</t>
  </si>
  <si>
    <t>US9260415, 117</t>
  </si>
  <si>
    <t>http://www.bindingdb.org/bind/chemsearch/marvin/MolStructure.jsp?monomerid=206366</t>
  </si>
  <si>
    <t>http://www.bindingdb.org/jsp/dbsearch/PrimarySearch_ki.jsp?energyterm=kJ/mole&amp;tag=r21&amp;monomerid=206366&amp;enzyme=Tyrosine-protein+kinase+BTK&amp;column=ki&amp;startPg=0&amp;Increment=50&amp;submit=Search</t>
  </si>
  <si>
    <t>CC1C=C(C=C(Nc2ccc(cc2)N2CCN(CC2)C2COC2)C1=O)c1ccnc(N2CCc3c4CC(C)(C)Cc4sc3C2=O)c1CO</t>
  </si>
  <si>
    <t>InChI=1S/C38H43N5O4S/c1-23-16-24(17-32(34(23)45)40-25-4-6-26(7-5-25)41-12-14-42(15-13-41)27-21-47-22-27)28-8-10-39-36(31(28)20-44)43-11-9-29-30-18-38(2,3)19-33(30)48-35(29)37(43)46/h4-8,10,16-17,23,27,40,44H,9,11-15,18-22H2,1-3H3</t>
  </si>
  <si>
    <t>DFMBLEUYMIOQTO-UHFFFAOYSA-N</t>
  </si>
  <si>
    <t>CHEMBL4063638</t>
  </si>
  <si>
    <t>http://www.bindingdb.org/bind/chemsearch/marvin/MolStructure.jsp?monomerid=50244467</t>
  </si>
  <si>
    <t>http://www.bindingdb.org/jsp/dbsearch/PrimarySearch_ki.jsp?energyterm=kJ/mole&amp;tag=r21&amp;monomerid=50244467&amp;enzyme=Tyrosine-protein+kinase+BTK&amp;column=ki&amp;startPg=0&amp;Increment=50&amp;submit=Search</t>
  </si>
  <si>
    <t>C[C@@H](COc1cccc(Nc2cc(cn(C)c2=O)-c2ccnc(N3CCn4c5CC(C)(C)Cc5cc4C3=O)c2CO)n1)NC(=O)C=C</t>
  </si>
  <si>
    <t>InChI=1S/C35H39N7O5/c1-6-30(44)37-21(2)20-47-31-9-7-8-29(39-31)38-26-14-23(18-40(5)33(26)45)24-10-11-36-32(25(24)19-43)42-13-12-41-27(34(42)46)15-22-16-35(3,4)17-28(22)41/h6-11,14-15,18,21,43H,1,12-13,16-17,19-20H2,2-5H3,(H,37,44)(H,38,39)/t21-/m0/s1</t>
  </si>
  <si>
    <t>CZVVHLPZPFTKDM-NRFANRHFSA-N</t>
  </si>
  <si>
    <t>US9260415, 107</t>
  </si>
  <si>
    <t>http://www.bindingdb.org/bind/chemsearch/marvin/MolStructure.jsp?monomerid=206356</t>
  </si>
  <si>
    <t>http://www.bindingdb.org/jsp/dbsearch/PrimarySearch_ki.jsp?energyterm=kJ/mole&amp;tag=r21&amp;monomerid=206356&amp;enzyme=Tyrosine-protein+kinase+BTK&amp;column=ki&amp;startPg=0&amp;Increment=50&amp;submit=Search</t>
  </si>
  <si>
    <t>C[C@H]1CN(C)CCN1c1ccc(Nc2cc(cn(C)c2=O)-c2cc(F)cc(N3CCn4c5CCCCc5cc4C3=O)c2CO)nc1</t>
  </si>
  <si>
    <t>InChI=1S/C35H40FN7O3/c1-22-19-39(2)10-11-41(22)26-8-9-33(37-18-26)38-29-14-24(20-40(3)34(29)45)27-16-25(36)17-31(28(27)21-44)43-13-12-42-30-7-5-4-6-23(30)15-32(42)35(43)46/h8-9,14-18,20,22,44H,4-7,10-13,19,21H2,1-3H3,(H,37,38)/t22-/m0/s1</t>
  </si>
  <si>
    <t>LHAWBHQZJPVJOJ-QFIPXVFZSA-N</t>
  </si>
  <si>
    <t>CHEMBL4085043</t>
  </si>
  <si>
    <t>http://www.bindingdb.org/bind/chemsearch/marvin/MolStructure.jsp?monomerid=50244502</t>
  </si>
  <si>
    <t>http://www.bindingdb.org/jsp/dbsearch/PrimarySearch_ki.jsp?energyterm=kJ/mole&amp;tag=r21&amp;monomerid=50244502&amp;enzyme=Tyrosine-protein+kinase+BTK&amp;column=ki&amp;startPg=0&amp;Increment=50&amp;submit=Search</t>
  </si>
  <si>
    <t>CN(CCNC(=O)C=C)c1cccc(Nc2cc(cn(C)c2=O)-c2ccnc(N3CCn4c5CC(C)(C)Cc5cc4C3=O)c2CO)n1</t>
  </si>
  <si>
    <t>InChI=1S/C35H40N8O4/c1-6-31(45)36-12-13-40(4)30-9-7-8-29(39-30)38-26-16-23(20-41(5)33(26)46)24-10-11-37-32(25(24)21-44)43-15-14-42-27(34(43)47)17-22-18-35(2,3)19-28(22)42/h6-11,16-17,20,44H,1,12-15,18-19,21H2,2-5H3,(H,36,45)(H,38,39)</t>
  </si>
  <si>
    <t>ILSBLPIYZFMIHQ-UHFFFAOYSA-N</t>
  </si>
  <si>
    <t>US9260415, 110</t>
  </si>
  <si>
    <t>http://www.bindingdb.org/bind/chemsearch/marvin/MolStructure.jsp?monomerid=206359</t>
  </si>
  <si>
    <t>http://www.bindingdb.org/jsp/dbsearch/PrimarySearch_ki.jsp?energyterm=kJ/mole&amp;tag=r21&amp;monomerid=206359&amp;enzyme=Tyrosine-protein+kinase+BTK&amp;column=ki&amp;startPg=0&amp;Increment=50&amp;submit=Search</t>
  </si>
  <si>
    <t>Cn1cc(cc(Nc2ccc(cn2)N2CCN(CC2)C2COC2)c1=O)-c1cc(F)cc(N2CCn3c4CCCCc4cc3C2=O)c1CO</t>
  </si>
  <si>
    <t>InChI=1S/C36H40FN7O4/c1-40-19-24(14-30(35(40)46)39-34-7-6-26(18-38-34)41-8-10-42(11-9-41)27-21-48-22-27)28-16-25(37)17-32(29(28)20-45)44-13-12-43-31-5-3-2-4-23(31)15-33(43)36(44)47/h6-7,14-19,27,45H,2-5,8-13,20-22H2,1H3,(H,38,39)</t>
  </si>
  <si>
    <t>CMLXXBAEHGHZRO-UHFFFAOYSA-N</t>
  </si>
  <si>
    <t>US8618107, 210</t>
  </si>
  <si>
    <t>http://www.bindingdb.org/bind/chemsearch/marvin/MolStructure.jsp?monomerid=111952</t>
  </si>
  <si>
    <t>http://www.bindingdb.org/jsp/dbsearch/PrimarySearch_ki.jsp?energyterm=kJ/mole&amp;tag=r21&amp;monomerid=111952&amp;enzyme=Tyrosine-protein+kinase+BTK&amp;column=ki&amp;startPg=0&amp;Increment=50&amp;submit=Search</t>
  </si>
  <si>
    <t>Cn1cc(cc(Nc2cccc(OCCNC(=O)C=C)n2)c1=O)-c1ccnc(N2CCn3c4CC(C)(C)Cc4cc3C2=O)c1CO</t>
  </si>
  <si>
    <t>InChI=1S/C34H37N7O5/c1-5-29(43)35-11-14-46-30-8-6-7-28(38-30)37-25-15-22(19-39(4)32(25)44)23-9-10-36-31(24(23)20-42)41-13-12-40-26(33(41)45)16-21-17-34(2,3)18-27(21)40/h5-10,15-16,19,42H,1,11-14,17-18,20H2,2-4H3,(H,35,43)(H,37,38)</t>
  </si>
  <si>
    <t>OOWMBJPTVIGPFX-UHFFFAOYSA-N</t>
  </si>
  <si>
    <t>US9260415, 101</t>
  </si>
  <si>
    <t>http://www.bindingdb.org/bind/chemsearch/marvin/MolStructure.jsp?monomerid=206350</t>
  </si>
  <si>
    <t>http://www.bindingdb.org/jsp/dbsearch/PrimarySearch_ki.jsp?energyterm=kJ/mole&amp;tag=r21&amp;monomerid=206350&amp;enzyme=Tyrosine-protein+kinase+BTK&amp;column=ki&amp;startPg=0&amp;Increment=50&amp;submit=Search</t>
  </si>
  <si>
    <t>C[C@H]1CN(CCN1c1cnc(Nc2cc(cn(C)c2=O)-c2ccnc(N3CCn4c5CC(C)(C)Cc5cc4C3=O)c2CO)cn1)C1COC1</t>
  </si>
  <si>
    <t>InChI=1S/C36H43N9O4/c1-22-17-42(25-20-49-21-25)7-8-43(22)32-16-38-31(15-39-32)40-28-11-24(18-41(4)34(28)47)26-5-6-37-33(27(26)19-46)45-10-9-44-29(35(45)48)12-23-13-36(2,3)14-30(23)44/h5-6,11-12,15-16,18,22,25,46H,7-10,13-14,17,19-21H2,1-4H3,(H,38,40)/t22-/m0/s1</t>
  </si>
  <si>
    <t>NNADEAJRNPIREJ-QFIPXVFZSA-N</t>
  </si>
  <si>
    <t>CHEMBL4070991</t>
  </si>
  <si>
    <t>http://www.bindingdb.org/bind/chemsearch/marvin/MolStructure.jsp?monomerid=50244493</t>
  </si>
  <si>
    <t>http://www.bindingdb.org/jsp/dbsearch/PrimarySearch_ki.jsp?energyterm=kJ/mole&amp;tag=r21&amp;monomerid=50244493&amp;enzyme=Tyrosine-protein+kinase+BTK&amp;column=ki&amp;startPg=0&amp;Increment=50&amp;submit=Search</t>
  </si>
  <si>
    <t>Cn1cc(cc(Nc2ccnc(n2)N2CCC(C2)C(=O)NCC#N)c1=O)-c1ccnc(N2CCn3c4CC(C)(C)Cc4cc3C2=O)c1CO</t>
  </si>
  <si>
    <t>InChI=1S/C35H38N10O4/c1-35(2)16-22-15-27-33(49)45(13-12-44(27)28(22)17-35)30-25(20-46)24(4-8-37-30)23-14-26(32(48)42(3)18-23)40-29-5-9-39-34(41-29)43-11-6-21(19-43)31(47)38-10-7-36/h4-5,8-9,14-15,18,21,46H,6,10-13,16-17,19-20H2,1-3H3,(H,38,47)(H,39,40,41)</t>
  </si>
  <si>
    <t>MLSMQKZXXMBHEP-UHFFFAOYSA-N</t>
  </si>
  <si>
    <t>US9260415, 102</t>
  </si>
  <si>
    <t>http://www.bindingdb.org/bind/chemsearch/marvin/MolStructure.jsp?monomerid=206351</t>
  </si>
  <si>
    <t>http://www.bindingdb.org/jsp/dbsearch/PrimarySearch_ki.jsp?energyterm=kJ/mole&amp;tag=r21&amp;monomerid=206351&amp;enzyme=Tyrosine-protein+kinase+BTK&amp;column=ki&amp;startPg=0&amp;Increment=50&amp;submit=Search</t>
  </si>
  <si>
    <t>Cn1cc(cc(Nc2cccc(n2)N2CCC[C@@H](C2)NC(=O)C=C)c1=O)-c1ccnc(N2CCn3c4CC(C)(C)Cc4cc3C2=O)c1CO</t>
  </si>
  <si>
    <t>InChI=1S/C37H42N8O4/c1-5-33(47)39-25-8-7-13-43(21-25)32-10-6-9-31(41-32)40-28-16-24(20-42(4)35(28)48)26-11-12-38-34(27(26)22-46)45-15-14-44-29(36(45)49)17-23-18-37(2,3)19-30(23)44/h5-6,9-12,16-17,20,25,46H,1,7-8,13-15,18-19,21-22H2,2-4H3,(H,39,47)(H,40,41)/t25-/m0/s1</t>
  </si>
  <si>
    <t>PZDBZVSCZIAGJO-VWLOTQADSA-N</t>
  </si>
  <si>
    <t>US9260415, 114</t>
  </si>
  <si>
    <t>http://www.bindingdb.org/bind/chemsearch/marvin/MolStructure.jsp?monomerid=206363</t>
  </si>
  <si>
    <t>http://www.bindingdb.org/jsp/dbsearch/PrimarySearch_ki.jsp?energyterm=kJ/mole&amp;tag=r21&amp;monomerid=206363&amp;enzyme=Tyrosine-protein+kinase+BTK&amp;column=ki&amp;startPg=0&amp;Increment=50&amp;submit=Search</t>
  </si>
  <si>
    <t>C[C@H]1CN(CCN1c1ccc(Nc2cc(cn(C)c2=O)-c2ccnc(N3CCn4c5CC(C)(C)Cc5cc4C3=O)c2CO)nc1)C1COC1</t>
  </si>
  <si>
    <t>InChI=1S/C37H44N8O4/c1-23-18-42(27-21-49-22-27)9-10-43(23)26-5-6-33(39-17-26)40-30-13-25(19-41(4)35(30)47)28-7-8-38-34(29(28)20-46)45-12-11-44-31(36(45)48)14-24-15-37(2,3)16-32(24)44/h5-8,13-14,17,19,23,27,46H,9-12,15-16,18,20-22H2,1-4H3,(H,39,40)/t23-/m0/s1</t>
  </si>
  <si>
    <t>WNEODWDFDXWOLU-QHCPKHFHSA-N</t>
  </si>
  <si>
    <t>CHEMBL4065122</t>
  </si>
  <si>
    <t>10.7270/Q2ZK5MN1</t>
  </si>
  <si>
    <t>Ran, F; Liu, Y; Wang, C; Xu, Z; Zhang, Y; Liu, Y; Zhao, G; Ling, Y</t>
  </si>
  <si>
    <t>Nantong University</t>
  </si>
  <si>
    <t>http://www.bindingdb.org/bind/chemsearch/marvin/MolStructure.jsp?monomerid=50244440</t>
  </si>
  <si>
    <t>http://www.bindingdb.org/jsp/dbsearch/PrimarySearch_ki.jsp?energyterm=kJ/mole&amp;tag=r21&amp;monomerid=50244440&amp;enzyme=Tyrosine-protein+kinase+BTK&amp;column=ki&amp;startPg=0&amp;Increment=50&amp;submit=Search</t>
  </si>
  <si>
    <t>Cn1cc(cc(Nc2cccc(OCCNC(=O)C=C)n2)c1=O)-c1ccnc(c1CO)-n1ncc2cc(cc(F)c2c1=O)C(C)(C)C</t>
  </si>
  <si>
    <t>InChI=1S/C34H34FN7O5/c1-6-28(44)36-12-13-47-29-9-7-8-27(40-29)39-26-15-21(18-41(5)32(26)45)23-10-11-37-31(24(23)19-43)42-33(46)30-20(17-38-42)14-22(16-25(30)35)34(2,3)4/h6-11,14-18,43H,1,12-13,19H2,2-5H3,(H,36,44)(H,39,40)</t>
  </si>
  <si>
    <t>YBLAXCCNUULUKE-UHFFFAOYSA-N</t>
  </si>
  <si>
    <t>US9260415, 104</t>
  </si>
  <si>
    <t>http://www.bindingdb.org/bind/chemsearch/marvin/MolStructure.jsp?monomerid=206353</t>
  </si>
  <si>
    <t>http://www.bindingdb.org/jsp/dbsearch/PrimarySearch_ki.jsp?energyterm=kJ/mole&amp;tag=r21&amp;monomerid=206353&amp;enzyme=Tyrosine-protein+kinase+BTK&amp;column=ki&amp;startPg=0&amp;Increment=50&amp;submit=Search</t>
  </si>
  <si>
    <t>CC[C@H]1CN(CCN1c1ccc(Nc2cc(cn(C)c2=O)-c2ccnc(N3CCn4c5CC(C)(C)Cc5cc4C3=O)c2CO)nc1)C1COC1</t>
  </si>
  <si>
    <t>InChI=1S/C38H46N8O4/c1-5-26-20-43(28-22-50-23-28)10-11-44(26)27-6-7-34(40-18-27)41-31-14-25(19-42(4)36(31)48)29-8-9-39-35(30(29)21-47)46-13-12-45-32(37(46)49)15-24-16-38(2,3)17-33(24)45/h6-9,14-15,18-19,26,28,47H,5,10-13,16-17,20-23H2,1-4H3,(H,40,41)/t26-/m0/s1</t>
  </si>
  <si>
    <t>MPJFLHSKWXWPRR-SANMLTNESA-N</t>
  </si>
  <si>
    <t>CHEMBL4087543</t>
  </si>
  <si>
    <t>http://www.bindingdb.org/bind/chemsearch/marvin/MolStructure.jsp?monomerid=50244492</t>
  </si>
  <si>
    <t>http://www.bindingdb.org/jsp/dbsearch/PrimarySearch_ki.jsp?energyterm=kJ/mole&amp;tag=r21&amp;monomerid=50244492&amp;enzyme=Tyrosine-protein+kinase+BTK&amp;column=ki&amp;startPg=0&amp;Increment=50&amp;submit=Search</t>
  </si>
  <si>
    <t>CC1C=C(C=C(Nc2ccc(cc2)N2CCN(CC2)C2COC2)C1=O)c1ccnc(N2Cc3cc(sc3C2=O)C(C)(C)C)c1CO</t>
  </si>
  <si>
    <t>InChI=1S/C36H41N5O4S/c1-22-15-23(28-9-10-37-34(29(28)19-42)41-18-24-17-31(36(2,3)4)46-33(24)35(41)44)16-30(32(22)43)38-25-5-7-26(8-6-25)39-11-13-40(14-12-39)27-20-45-21-27/h5-10,15-17,22,27,38,42H,11-14,18-21H2,1-4H3</t>
  </si>
  <si>
    <t>ZERXFCXCKSMLMD-UHFFFAOYSA-N</t>
  </si>
  <si>
    <t>CHEMBL4093188</t>
  </si>
  <si>
    <t>http://www.bindingdb.org/bind/chemsearch/marvin/MolStructure.jsp?monomerid=50244500</t>
  </si>
  <si>
    <t>http://www.bindingdb.org/jsp/dbsearch/PrimarySearch_ki.jsp?energyterm=kJ/mole&amp;tag=r21&amp;monomerid=50244500&amp;enzyme=Tyrosine-protein+kinase+BTK&amp;column=ki&amp;startPg=0&amp;Increment=50&amp;submit=Search</t>
  </si>
  <si>
    <t>COCCCN1CCN(CC1)c1ccc(Nc2cc(cn(C)c2=O)-c2ccnc(N3CCn4c5CC(C)(C)Cc5cc4C3=O)c2CO)nc1</t>
  </si>
  <si>
    <t>InChI=1S/C37H46N8O4/c1-37(2)20-25-19-31-36(48)45(16-15-44(31)32(25)21-37)34-29(24-46)28(8-9-38-34)26-18-30(35(47)41(3)23-26)40-33-7-6-27(22-39-33)43-13-11-42(12-14-43)10-5-17-49-4/h6-9,18-19,22-23,46H,5,10-17,20-21,24H2,1-4H3,(H,39,40)</t>
  </si>
  <si>
    <t>NFFNAOWXUUPZCR-UHFFFAOYSA-N</t>
  </si>
  <si>
    <t>CHEMBL4097832</t>
  </si>
  <si>
    <t>http://www.bindingdb.org/bind/chemsearch/marvin/MolStructure.jsp?monomerid=50244486</t>
  </si>
  <si>
    <t>http://www.bindingdb.org/jsp/dbsearch/PrimarySearch_ki.jsp?energyterm=kJ/mole&amp;tag=r21&amp;monomerid=50244486&amp;enzyme=Tyrosine-protein+kinase+BTK&amp;column=ki&amp;startPg=0&amp;Increment=50&amp;submit=Search</t>
  </si>
  <si>
    <t>COCCN1CCN(CC1)c1ccc(Nc2cc(cn(C)c2=O)-c2ccnc(N3CCn4c5CC(C)(C)Cc5cc4C3=O)c2CO)nc1</t>
  </si>
  <si>
    <t>InChI=1S/C36H44N8O4/c1-36(2)19-24-18-30-35(47)44(14-13-43(30)31(24)20-36)33-28(23-45)27(7-8-37-33)25-17-29(34(46)40(3)22-25)39-32-6-5-26(21-38-32)42-11-9-41(10-12-42)15-16-48-4/h5-8,17-18,21-22,45H,9-16,19-20,23H2,1-4H3,(H,38,39)</t>
  </si>
  <si>
    <t>NLXRDXKAIUCTPG-UHFFFAOYSA-N</t>
  </si>
  <si>
    <t>CHEMBL4062634</t>
  </si>
  <si>
    <t>http://www.bindingdb.org/bind/chemsearch/marvin/MolStructure.jsp?monomerid=50244501</t>
  </si>
  <si>
    <t>http://www.bindingdb.org/jsp/dbsearch/PrimarySearch_ki.jsp?energyterm=kJ/mole&amp;tag=r21&amp;monomerid=50244501&amp;enzyme=Tyrosine-protein+kinase+BTK&amp;column=ki&amp;startPg=0&amp;Increment=50&amp;submit=Search</t>
  </si>
  <si>
    <t>Cn1cc(cc(Nc2ccncn2)c1=O)-c1cccc(N2CCc3c4CC(C)(C)Cc4sc3C2=O)c1CO</t>
  </si>
  <si>
    <t>InChI=1S/C29H29N5O3S/c1-29(2)12-20-19-8-10-34(28(37)26(19)38-24(20)13-29)23-6-4-5-18(21(23)15-35)17-11-22(27(36)33(3)14-17)32-25-7-9-30-16-31-25/h4-7,9,11,14,16,35H,8,10,12-13,15H2,1-3H3,(H,30,31,32)</t>
  </si>
  <si>
    <t>QAESSIFTPVEYRY-UHFFFAOYSA-N</t>
  </si>
  <si>
    <t>US8618107, 105</t>
  </si>
  <si>
    <t>10.1021/acsmedchemlett.7b00103</t>
  </si>
  <si>
    <t>10.7270/Q24M96ZH</t>
  </si>
  <si>
    <t>Wang, X; Barbosa, J; Blomgren, P; Bremer, MC; Chen, J; Crawford, JJ; Deng, W; Dong, L; Eigenbrot, C; Gallion, S; Hau, J; Hu, H; Johnson, AR; Katewa, A; Kropf, JE; Lee, SH; Liu, L; Lubach, JW; Macaluso, J; Maciejewski, P; Mitchell, SA; Ortwine, DF; DiPaolo, J; Reif, K; Scheerens, H; Schmitt, A; Wong, H; Xiong, JM; Xu, J; Zhao, Z; Zhou, F; Currie, KS; Young, WB</t>
  </si>
  <si>
    <t>http://www.bindingdb.org/bind/chemsearch/marvin/MolStructure.jsp?monomerid=111939</t>
  </si>
  <si>
    <t>http://www.bindingdb.org/jsp/dbsearch/PrimarySearch_ki.jsp?energyterm=kJ/mole&amp;tag=r21&amp;monomerid=111939&amp;enzyme=Tyrosine-protein+kinase+BTK&amp;column=ki&amp;startPg=0&amp;Increment=50&amp;submit=Search</t>
  </si>
  <si>
    <t>C[C@@H]1CN([C@@H](C)CN1C1COC1)c1ccc(Nc2cc(cn(C)c2=O)-c2ccnc(N3CCn4c5CC(C)(C)Cc5cc4C3=O)c2CO)nc1</t>
  </si>
  <si>
    <t>InChI=1S/C38H46N8O4/c1-23-18-46(28-21-50-22-28)24(2)17-45(23)27-6-7-34(40-16-27)41-31-12-26(19-42(5)36(31)48)29-8-9-39-35(30(29)20-47)44-11-10-43-32(37(44)49)13-25-14-38(3,4)15-33(25)43/h6-9,12-13,16,19,23-24,28,47H,10-11,14-15,17-18,20-22H2,1-5H3,(H,40,41)/t23-,24+/m0/s1</t>
  </si>
  <si>
    <t>ACYKZNPFZJYEDL-BJKOFHAPSA-N</t>
  </si>
  <si>
    <t>CHEMBL4074792</t>
  </si>
  <si>
    <t>http://www.bindingdb.org/bind/chemsearch/marvin/MolStructure.jsp?monomerid=50244497</t>
  </si>
  <si>
    <t>http://www.bindingdb.org/jsp/dbsearch/PrimarySearch_ki.jsp?energyterm=kJ/mole&amp;tag=r21&amp;monomerid=50244497&amp;enzyme=Tyrosine-protein+kinase+BTK&amp;column=ki&amp;startPg=0&amp;Increment=50&amp;submit=Search</t>
  </si>
  <si>
    <t>Cn1cc(cc(Nc2cccc(OCCNC(=O)C(=C)C#N)n2)c1=O)-c1ccnc(N2CCn3c4CC(C)(C)Cc4cc3C2=O)c1CO</t>
  </si>
  <si>
    <t>InChI=1S/C35H36N8O5/c1-21(18-36)32(45)38-10-13-48-30-7-5-6-29(40-30)39-26-14-23(19-41(4)33(26)46)24-8-9-37-31(25(24)20-44)43-12-11-42-27(34(43)47)15-22-16-35(2,3)17-28(22)42/h5-9,14-15,19,44H,1,10-13,16-17,20H2,2-4H3,(H,38,45)(H,39,40)</t>
  </si>
  <si>
    <t>YREUDTXWHARILX-UHFFFAOYSA-N</t>
  </si>
  <si>
    <t>US9260415, 118</t>
  </si>
  <si>
    <t>http://www.bindingdb.org/bind/chemsearch/marvin/MolStructure.jsp?monomerid=206367</t>
  </si>
  <si>
    <t>http://www.bindingdb.org/jsp/dbsearch/PrimarySearch_ki.jsp?energyterm=kJ/mole&amp;tag=r21&amp;monomerid=206367&amp;enzyme=Tyrosine-protein+kinase+BTK&amp;column=ki&amp;startPg=0&amp;Increment=50&amp;submit=Search</t>
  </si>
  <si>
    <t>CN(CCOc1cccc(Nc2cc(cn(C)c2=O)-c2ccnc(N3CCn4c5CC(C)(C)Cc5cc4C3=O)c2CO)n1)C(=O)C=C</t>
  </si>
  <si>
    <t>InChI=1S/C35H39N7O5/c1-6-31(44)39(4)14-15-47-30-9-7-8-29(38-30)37-26-16-23(20-40(5)33(26)45)24-10-11-36-32(25(24)21-43)42-13-12-41-27(34(42)46)17-22-18-35(2,3)19-28(22)41/h6-11,16-17,20,43H,1,12-15,18-19,21H2,2-5H3,(H,37,38)</t>
  </si>
  <si>
    <t>CTPGSZLYOYCJJJ-UHFFFAOYSA-N</t>
  </si>
  <si>
    <t>US9260415, 112</t>
  </si>
  <si>
    <t>http://www.bindingdb.org/bind/chemsearch/marvin/MolStructure.jsp?monomerid=206361</t>
  </si>
  <si>
    <t>http://www.bindingdb.org/jsp/dbsearch/PrimarySearch_ki.jsp?energyterm=kJ/mole&amp;tag=r21&amp;monomerid=206361&amp;enzyme=Tyrosine-protein+kinase+BTK&amp;column=ki&amp;startPg=0&amp;Increment=50&amp;submit=Search</t>
  </si>
  <si>
    <t>CC(=O)N1CCN(CC1)c1ccc(Nc2cc(cn(C)c2=O)-c2ccnc(N3CCn4c5CC(C)(C)Cc5cc4C3=O)c2CO)nc1</t>
  </si>
  <si>
    <t>InChI=1S/C35H40N8O4/c1-22(45)40-9-11-41(12-10-40)25-5-6-31(37-19-25)38-28-15-24(20-39(4)33(28)46)26-7-8-36-32(27(26)21-44)43-14-13-42-29(34(43)47)16-23-17-35(2,3)18-30(23)42/h5-8,15-16,19-20,44H,9-14,17-18,21H2,1-4H3,(H,37,38)</t>
  </si>
  <si>
    <t>NHUIKRQBPKKGGT-UHFFFAOYSA-N</t>
  </si>
  <si>
    <t>CHEMBL4060356</t>
  </si>
  <si>
    <t>http://www.bindingdb.org/bind/chemsearch/marvin/MolStructure.jsp?monomerid=50244484</t>
  </si>
  <si>
    <t>http://www.bindingdb.org/jsp/dbsearch/PrimarySearch_ki.jsp?energyterm=kJ/mole&amp;tag=r21&amp;monomerid=50244484&amp;enzyme=Tyrosine-protein+kinase+BTK&amp;column=ki&amp;startPg=0&amp;Increment=50&amp;submit=Search</t>
  </si>
  <si>
    <t>Cn1cc(cc(Nc2cccc(n2)N2CCN(CC2)C2COC2)c1=O)-c1ccnc(N2CCn3c4CC(C)(C)Cc4cc3C2=O)c1CO</t>
  </si>
  <si>
    <t>InChI=1S/C36H42N8O4/c1-36(2)17-23-16-29-35(47)44(14-13-43(29)30(23)18-36)33-27(20-45)26(7-8-37-33)24-15-28(34(46)40(3)19-24)38-31-5-4-6-32(39-31)42-11-9-41(10-12-42)25-21-48-22-25/h4-8,15-16,19,25,45H,9-14,17-18,20-22H2,1-3H3,(H,38,39)</t>
  </si>
  <si>
    <t>GEJCRQGKCVYTHV-UHFFFAOYSA-N</t>
  </si>
  <si>
    <t>CHEMBL4082268</t>
  </si>
  <si>
    <t>http://www.bindingdb.org/bind/chemsearch/marvin/MolStructure.jsp?monomerid=50244483</t>
  </si>
  <si>
    <t>http://www.bindingdb.org/jsp/dbsearch/PrimarySearch_ki.jsp?energyterm=kJ/mole&amp;tag=r21&amp;monomerid=50244483&amp;enzyme=Tyrosine-protein+kinase+BTK&amp;column=ki&amp;startPg=0&amp;Increment=50&amp;submit=Search</t>
  </si>
  <si>
    <t>Cn1cc(cc(Nc2ccc(cn2)N2CCN(CC2)C2COC2)c1=O)-c1ccnc(N2CCn3c4CCCCc4cc3C2=O)c1CO</t>
  </si>
  <si>
    <t>InChI=1S/C35H40N8O4/c1-39-19-24(16-29(34(39)45)38-32-7-6-25(18-37-32)40-10-12-41(13-11-40)26-21-47-22-26)27-8-9-36-33(28(27)20-44)43-15-14-42-30-5-3-2-4-23(30)17-31(42)35(43)46/h6-9,16-19,26,44H,2-5,10-15,20-22H2,1H3,(H,37,38)</t>
  </si>
  <si>
    <t>MQDSSXMYBKRYMQ-UHFFFAOYSA-N</t>
  </si>
  <si>
    <t>CHEMBL4085477</t>
  </si>
  <si>
    <t>http://www.bindingdb.org/bind/chemsearch/marvin/MolStructure.jsp?monomerid=50244464</t>
  </si>
  <si>
    <t>http://www.bindingdb.org/jsp/dbsearch/PrimarySearch_ki.jsp?energyterm=kJ/mole&amp;tag=r21&amp;monomerid=50244464&amp;enzyme=Tyrosine-protein+kinase+BTK&amp;column=ki&amp;startPg=0&amp;Increment=50&amp;submit=Search</t>
  </si>
  <si>
    <t>C[C@@H]1CN(CCN1c1ccc(Nc2cc(cn(C)c2=O)-c2ccnc(N3CCn4c5CC(C)(C)Cc5cc4C3=O)c2CO)nc1)C1COC1</t>
  </si>
  <si>
    <t>InChI=1S/C37H44N8O4/c1-23-18-42(27-21-49-22-27)9-10-43(23)26-5-6-33(39-17-26)40-30-13-25(19-41(4)35(30)47)28-7-8-38-34(29(28)20-46)45-12-11-44-31(36(45)48)14-24-15-37(2,3)16-32(24)44/h5-8,13-14,17,19,23,27,46H,9-12,15-16,18,20-22H2,1-4H3,(H,39,40)/t23-/m1/s1</t>
  </si>
  <si>
    <t>WNEODWDFDXWOLU-HSZRJFAPSA-N</t>
  </si>
  <si>
    <t>CHEMBL4066176</t>
  </si>
  <si>
    <t>http://www.bindingdb.org/bind/chemsearch/marvin/MolStructure.jsp?monomerid=50244495</t>
  </si>
  <si>
    <t>http://www.bindingdb.org/jsp/dbsearch/PrimarySearch_ki.jsp?energyterm=kJ/mole&amp;tag=r21&amp;monomerid=50244495&amp;enzyme=Tyrosine-protein+kinase+BTK&amp;column=ki&amp;startPg=0&amp;Increment=50&amp;submit=Search</t>
  </si>
  <si>
    <t>CC1C=C(C=C(Nc2ccc(cc2)N2CCN(CC2)C2COC2)C1=O)c1ccnc(N2CCn3c4CC(C)(C)Cc4cc3C2=O)c1CO</t>
  </si>
  <si>
    <t>InChI=1S/C38H44N6O4/c1-24-16-25(17-32(35(24)46)40-27-4-6-28(7-5-27)41-10-12-42(13-11-41)29-22-48-23-29)30-8-9-39-36(31(30)21-45)44-15-14-43-33(37(44)47)18-26-19-38(2,3)20-34(26)43/h4-9,16-18,24,29,40,45H,10-15,19-23H2,1-3H3</t>
  </si>
  <si>
    <t>UEJDTVRMMKWLNJ-UHFFFAOYSA-N</t>
  </si>
  <si>
    <t>CHEMBL4086408</t>
  </si>
  <si>
    <t>http://www.bindingdb.org/bind/chemsearch/marvin/MolStructure.jsp?monomerid=50244499</t>
  </si>
  <si>
    <t>http://www.bindingdb.org/jsp/dbsearch/PrimarySearch_ki.jsp?energyterm=kJ/mole&amp;tag=r21&amp;monomerid=50244499&amp;enzyme=Tyrosine-protein+kinase+BTK&amp;column=ki&amp;startPg=0&amp;Increment=50&amp;submit=Search</t>
  </si>
  <si>
    <t>Cc1ccc(cc1NC(=O)C=C)-n1c2c(ccc1=O)cnc1ccc(cc21)-c1cn[nH]c1</t>
  </si>
  <si>
    <t>InChI=1S/C25H19N5O2/c1-3-23(31)29-22-11-19(7-4-15(22)2)30-24(32)9-6-17-12-26-21-8-5-16(10-20(21)25(17)30)18-13-27-28-14-18/h3-14H,1H2,2H3,(H,27,28)(H,29,31)</t>
  </si>
  <si>
    <t>JMVDIGHUQAXWIE-UHFFFAOYSA-N</t>
  </si>
  <si>
    <t>QL-X-138::US10000483, Compound II-6</t>
  </si>
  <si>
    <t>10.1016/j.ejmech.2017.06.016</t>
  </si>
  <si>
    <t>10.7270/Q2NG4T51</t>
  </si>
  <si>
    <t>Wang, B; Deng, Y; Chen, Y; Yu, K; Wang, A; Liang, Q; Wang, W; Chen, C; Wu, H; Hu, C; Miao, W; Hur, W; Wang, W; Hu, Z; Weisberg, EL; Wang, J; Ren, T; Wang, Y; Gray, NS; Liu, Q; Liu, J</t>
  </si>
  <si>
    <t>University of Science and Technology of China</t>
  </si>
  <si>
    <t>http://www.bindingdb.org/bind/chemsearch/marvin/MolStructure.jsp?monomerid=400813</t>
  </si>
  <si>
    <t>http://www.bindingdb.org/jsp/dbsearch/PrimarySearch_ki.jsp?energyterm=kJ/mole&amp;tag=r21&amp;monomerid=400813&amp;enzyme=Tyrosine-protein+kinase+BTK&amp;column=ki&amp;startPg=0&amp;Increment=50&amp;submit=Search</t>
  </si>
  <si>
    <t>Cn1cc(cc(Nc2cccc(n2)N2CCC[C@@H](C2)NC(=O)C=C)c1=O)-c1cc(F)cc(c1CO)-n1ncc2c3CCCCc3sc2c1=O</t>
  </si>
  <si>
    <t>InChI=1S/C36H36FN7O4S/c1-3-33(46)39-23-8-7-13-43(19-23)32-12-6-11-31(41-32)40-28-14-21(18-42(2)35(28)47)25-15-22(37)16-29(27(25)20-45)44-36(48)34-26(17-38-44)24-9-4-5-10-30(24)49-34/h3,6,11-12,14-18,23,45H,1,4-5,7-10,13,19-20H2,2H3,(H,39,46)(H,40,41)/t23-/m0/s1</t>
  </si>
  <si>
    <t>XEYPMSHQWRKLCB-QHCPKHFHSA-N</t>
  </si>
  <si>
    <t>US9260415, 115</t>
  </si>
  <si>
    <t>http://www.bindingdb.org/bind/chemsearch/marvin/MolStructure.jsp?monomerid=206364</t>
  </si>
  <si>
    <t>http://www.bindingdb.org/jsp/dbsearch/PrimarySearch_ki.jsp?energyterm=kJ/mole&amp;tag=r21&amp;monomerid=206364&amp;enzyme=Tyrosine-protein+kinase+BTK&amp;column=ki&amp;startPg=0&amp;Increment=50&amp;submit=Search</t>
  </si>
  <si>
    <t>CC#CC(=O)NCCOc1cccc(Nc2cc(cn(C)c2=O)-c2ccnc(N3CCn4c5CC(C)(C)Cc5cc4C3=O)c2CO)n1</t>
  </si>
  <si>
    <t>InChI=1S/C35H37N7O5/c1-5-7-30(44)36-12-15-47-31-9-6-8-29(39-31)38-26-16-23(20-40(4)33(26)45)24-10-11-37-32(25(24)21-43)42-14-13-41-27(34(42)46)17-22-18-35(2,3)19-28(22)41/h6,8-11,16-17,20,43H,12-15,18-19,21H2,1-4H3,(H,36,44)(H,38,39)</t>
  </si>
  <si>
    <t>OKDLTBPVJKLWDS-UHFFFAOYSA-N</t>
  </si>
  <si>
    <t>US9260415, 116</t>
  </si>
  <si>
    <t>http://www.bindingdb.org/bind/chemsearch/marvin/MolStructure.jsp?monomerid=206365</t>
  </si>
  <si>
    <t>http://www.bindingdb.org/jsp/dbsearch/PrimarySearch_ki.jsp?energyterm=kJ/mole&amp;tag=r21&amp;monomerid=206365&amp;enzyme=Tyrosine-protein+kinase+BTK&amp;column=ki&amp;startPg=0&amp;Increment=50&amp;submit=Search</t>
  </si>
  <si>
    <t>CC1C=C(C=C(Nc2ccc(cc2)N2CCN(CC2)C2COC2)C1=O)c1ccnc(N2CCn3c4CCCCc4c(F)c3C2=O)c1CO</t>
  </si>
  <si>
    <t>InChI=1S/C37H41FN6O4/c1-23-18-24(19-31(35(23)46)40-25-6-8-26(9-7-25)41-12-14-42(15-13-41)27-21-48-22-27)28-10-11-39-36(30(28)20-45)44-17-16-43-32-5-3-2-4-29(32)33(38)34(43)37(44)47/h6-11,18-19,23,27,40,45H,2-5,12-17,20-22H2,1H3</t>
  </si>
  <si>
    <t>YSUUPSXLFWGIAD-UHFFFAOYSA-N</t>
  </si>
  <si>
    <t>CHEMBL4090946</t>
  </si>
  <si>
    <t>http://www.bindingdb.org/bind/chemsearch/marvin/MolStructure.jsp?monomerid=50244469</t>
  </si>
  <si>
    <t>http://www.bindingdb.org/jsp/dbsearch/PrimarySearch_ki.jsp?energyterm=kJ/mole&amp;tag=r21&amp;monomerid=50244469&amp;enzyme=Tyrosine-protein+kinase+BTK&amp;column=ki&amp;startPg=0&amp;Increment=50&amp;submit=Search</t>
  </si>
  <si>
    <t>C[C@@H](COc1cccc(Nc2cc(cn(C)c2=O)-c2cc(F)cc(c2CO)-n2ncc3c4CCCCc4sc3c2=O)n1)NC(=O)C=C</t>
  </si>
  <si>
    <t>InChI=1S/C34H33FN6O5S/c1-4-30(43)37-19(2)18-46-31-11-7-10-29(39-31)38-26-12-20(16-40(3)33(26)44)23-13-21(35)14-27(25(23)17-42)41-34(45)32-24(15-36-41)22-8-5-6-9-28(22)47-32/h4,7,10-16,19,42H,1,5-6,8-9,17-18H2,2-3H3,(H,37,43)(H,38,39)/t19-/m0/s1</t>
  </si>
  <si>
    <t>JQCPVYMJRFJIDR-IBGZPJMESA-N</t>
  </si>
  <si>
    <t>US9260415, 108</t>
  </si>
  <si>
    <t>http://www.bindingdb.org/bind/chemsearch/marvin/MolStructure.jsp?monomerid=206357</t>
  </si>
  <si>
    <t>http://www.bindingdb.org/jsp/dbsearch/PrimarySearch_ki.jsp?energyterm=kJ/mole&amp;tag=r21&amp;monomerid=206357&amp;enzyme=Tyrosine-protein+kinase+BTK&amp;column=ki&amp;startPg=0&amp;Increment=50&amp;submit=Search</t>
  </si>
  <si>
    <t>Cc1ccc(cc1NC(=O)C=C)-n1c2c(ccc1=O)cnc1ccc(cc21)-c1ccc(NS(C)(=O)=O)cc1</t>
  </si>
  <si>
    <t>InChI=1S/C29H24N4O4S/c1-4-27(34)31-26-16-23(12-5-18(26)2)33-28(35)14-9-21-17-30-25-13-8-20(15-24(25)29(21)33)19-6-10-22(11-7-19)32-38(3,36)37/h4-17,32H,1H2,2-3H3,(H,31,34)</t>
  </si>
  <si>
    <t>SFMJNHNUOVADRW-UHFFFAOYSA-N</t>
  </si>
  <si>
    <t>BMX-IN-1::N-[5-[9-[4-(methanesulfonamido)phenyl]-2-oxobenzo[h][1,::US10000483, Compound I-14</t>
  </si>
  <si>
    <t>http://www.bindingdb.org/bind/chemsearch/marvin/MolStructure.jsp?monomerid=102620</t>
  </si>
  <si>
    <t>http://www.bindingdb.org/jsp/dbsearch/PrimarySearch_ki.jsp?energyterm=kJ/mole&amp;tag=r21&amp;monomerid=102620&amp;enzyme=Tyrosine-protein+kinase+BTK&amp;column=ki&amp;startPg=0&amp;Increment=50&amp;submit=Search</t>
  </si>
  <si>
    <t>ZINC96173501</t>
  </si>
  <si>
    <t>CC(=O)N1CC2(C1)CN(C2)c1ccc(Nc2cc(cn(C)c2=O)-c2ccnc(N3CCn4c5CC(C)(C)Cc5cc4C3=O)c2CO)nc1</t>
  </si>
  <si>
    <t>InChI=1S/C36H40N8O4/c1-22(46)41-18-36(19-41)20-42(21-36)25-5-6-31(38-15-25)39-28-11-24(16-40(4)33(28)47)26-7-8-37-32(27(26)17-45)44-10-9-43-29(34(44)48)12-23-13-35(2,3)14-30(23)43/h5-8,11-12,15-16,45H,9-10,13-14,17-21H2,1-4H3,(H,38,39)</t>
  </si>
  <si>
    <t>PAFJVDKCJYNSTF-UHFFFAOYSA-N</t>
  </si>
  <si>
    <t>CHEMBL4071754</t>
  </si>
  <si>
    <t>http://www.bindingdb.org/bind/chemsearch/marvin/MolStructure.jsp?monomerid=50244485</t>
  </si>
  <si>
    <t>http://www.bindingdb.org/jsp/dbsearch/PrimarySearch_ki.jsp?energyterm=kJ/mole&amp;tag=r21&amp;monomerid=50244485&amp;enzyme=Tyrosine-protein+kinase+BTK&amp;column=ki&amp;startPg=0&amp;Increment=50&amp;submit=Search</t>
  </si>
  <si>
    <t>Cn1cc(cc(Nc2ccc(cn2)N2CCN(CCC(F)(F)F)CC2)c1=O)-c1ccnc(N2CCn3c4CC(C)(C)Cc4cc3C2=O)c1CO</t>
  </si>
  <si>
    <t>InChI=1S/C36H41F3N8O3/c1-35(2)18-23-17-29-34(50)47(15-14-46(29)30(23)19-35)32-27(22-48)26(6-8-40-32)24-16-28(33(49)43(3)21-24)42-31-5-4-25(20-41-31)45-12-10-44(11-13-45)9-7-36(37,38)39/h4-6,8,16-17,20-21,48H,7,9-15,18-19,22H2,1-3H3,(H,41,42)</t>
  </si>
  <si>
    <t>ITXJYZFZKWHGSF-UHFFFAOYSA-N</t>
  </si>
  <si>
    <t>CHEMBL4079803</t>
  </si>
  <si>
    <t>http://www.bindingdb.org/bind/chemsearch/marvin/MolStructure.jsp?monomerid=50244487</t>
  </si>
  <si>
    <t>http://www.bindingdb.org/jsp/dbsearch/PrimarySearch_ki.jsp?energyterm=kJ/mole&amp;tag=r21&amp;monomerid=50244487&amp;enzyme=Tyrosine-protein+kinase+BTK&amp;column=ki&amp;startPg=0&amp;Increment=50&amp;submit=Search</t>
  </si>
  <si>
    <t>CC1C=C(C=C(Nc2ccc(cc2)N2CCN(CC2)C2COC2)C1=O)c1ccnc(c1CO)-n1ccn2c3CCCCc3cc2c1=O</t>
  </si>
  <si>
    <t>InChI=1S/C37H40N6O4/c1-24-18-26(19-32(35(24)45)39-27-6-8-28(9-7-27)40-12-14-41(15-13-40)29-22-47-23-29)30-10-11-38-36(31(30)21-44)43-17-16-42-33-5-3-2-4-25(33)20-34(42)37(43)46/h6-11,16-20,24,29,39,44H,2-5,12-15,21-23H2,1H3</t>
  </si>
  <si>
    <t>VENUYTMBARZYHA-UHFFFAOYSA-N</t>
  </si>
  <si>
    <t>CHEMBL4104307</t>
  </si>
  <si>
    <t>http://www.bindingdb.org/bind/chemsearch/marvin/MolStructure.jsp?monomerid=50244468</t>
  </si>
  <si>
    <t>http://www.bindingdb.org/jsp/dbsearch/PrimarySearch_ki.jsp?energyterm=kJ/mole&amp;tag=r21&amp;monomerid=50244468&amp;enzyme=Tyrosine-protein+kinase+BTK&amp;column=ki&amp;startPg=0&amp;Increment=50&amp;submit=Search</t>
  </si>
  <si>
    <t>Cn1cc(cc(Nc2cccc(NCCNC(=O)C=C)n2)c1=O)-c1ccnc(N2CCn3c4CC(C)(C)Cc4cc3C2=O)c1CO</t>
  </si>
  <si>
    <t>InChI=1S/C34H38N8O4/c1-5-30(44)36-12-11-35-28-7-6-8-29(39-28)38-25-15-22(19-40(4)32(25)45)23-9-10-37-31(24(23)20-43)42-14-13-41-26(33(42)46)16-21-17-34(2,3)18-27(21)41/h5-10,15-16,19,43H,1,11-14,17-18,20H2,2-4H3,(H,36,44)(H2,35,38,39)</t>
  </si>
  <si>
    <t>JFAWOLSJDLWVSJ-UHFFFAOYSA-N</t>
  </si>
  <si>
    <t>US9260415, 109</t>
  </si>
  <si>
    <t>http://www.bindingdb.org/bind/chemsearch/marvin/MolStructure.jsp?monomerid=206358</t>
  </si>
  <si>
    <t>http://www.bindingdb.org/jsp/dbsearch/PrimarySearch_ki.jsp?energyterm=kJ/mole&amp;tag=r21&amp;monomerid=206358&amp;enzyme=Tyrosine-protein+kinase+BTK&amp;column=ki&amp;startPg=0&amp;Increment=50&amp;submit=Search</t>
  </si>
  <si>
    <t>Nc1ncnc2n(nc(-c3ccc(Oc4ccccc4)cc3)c12)[C@@H]1CCCN(C1)C(=O)C=C</t>
  </si>
  <si>
    <t>InChI=1S/C25H24N6O2/c1-2-21(32)30-14-6-7-18(15-30)31-25-22(24(26)27-16-28-25)23(29-31)17-10-12-20(13-11-17)33-19-8-4-3-5-9-19/h2-5,8-13,16,18H,1,6-7,14-15H2,(H2,26,27,28)/t18-/m1/s1</t>
  </si>
  <si>
    <t>XYFPWWZEPKGCCK-GOSISDBHSA-N</t>
  </si>
  <si>
    <t>IBRUTINIB::PCI-32765::US10124003, Ref. Ex. Compound 1::US10711006, Compound Ibrutinib::US10793575, Example ibrutinib::US10835536, Ref. Ex. Comp 1::US10919899, Ibrutinib::US11078206, Example Ibrutinib::US11186578, Example Ibrutinib::US11339167, Example Ibrutinib::US11407754, Example Ibrutinib::US9108973, Ref 1::US9181263, 1::US9278100, 1</t>
  </si>
  <si>
    <t>10.1016/j.ejmech.2017.03.001</t>
  </si>
  <si>
    <t>10.7270/Q21V5HCK</t>
  </si>
  <si>
    <t>Liang, Q; Chen, Y; Yu, K; Chen, C; Zhang, S; Wang, A; Wang, W; Wu, H; Liu, X; Wang, B; Wang, L; Hu, Z; Wang, W; Ren, T; Zhang, S; Liu, Q; Yun, CH; Liu, J</t>
  </si>
  <si>
    <t>http://www.bindingdb.org/bind/chemsearch/marvin/MolStructure.jsp?monomerid=50357312</t>
  </si>
  <si>
    <t>http://www.bindingdb.org/jsp/dbsearch/PrimarySearch_ki.jsp?energyterm=kJ/mole&amp;tag=r21&amp;monomerid=50357312&amp;enzyme=Tyrosine-protein+kinase+BTK&amp;column=ki&amp;startPg=0&amp;Increment=50&amp;submit=Search</t>
  </si>
  <si>
    <t>5YU9,4IFG,6YG2,6YZ4,4RZ7,6L8L,5P9I</t>
  </si>
  <si>
    <t>DB09053</t>
  </si>
  <si>
    <t>ZINC35328014</t>
  </si>
  <si>
    <t>Cc1c(NC(=O)c2cc3CCCCc3s2)cccc1-c1cc(Nc2ccc(C(=O)N3CCOCC3)c(NC(=O)C=C)c2)c(=O)n(C)c1</t>
  </si>
  <si>
    <t>InChI=1S/C36H37N5O5S/c1-4-33(42)38-29-20-25(12-13-27(29)35(44)41-14-16-46-17-15-41)37-30-18-24(21-40(3)36(30)45)26-9-7-10-28(22(26)2)39-34(43)32-19-23-8-5-6-11-31(23)47-32/h4,7,9-10,12-13,18-21,37H,1,5-6,8,11,14-17H2,2-3H3,(H,38,42)(H,39,43)</t>
  </si>
  <si>
    <t>UQDKCJOIUBVSRC-UHFFFAOYSA-N</t>
  </si>
  <si>
    <t>CHEMBL4096207</t>
  </si>
  <si>
    <t>http://www.bindingdb.org/bind/chemsearch/marvin/MolStructure.jsp?monomerid=50245603</t>
  </si>
  <si>
    <t>http://www.bindingdb.org/jsp/dbsearch/PrimarySearch_ki.jsp?energyterm=kJ/mole&amp;tag=r21&amp;monomerid=50245603&amp;enzyme=Tyrosine-protein+kinase+BTK&amp;column=ki&amp;startPg=0&amp;Increment=50&amp;submit=Search</t>
  </si>
  <si>
    <t>CC1C=C(C=C(Nc2ccc(cc2)N2CCN(CC2)C2COC2)C1=O)c1ccnc(N2CCc3c4CCCCc4sc3C2=O)c1CO</t>
  </si>
  <si>
    <t>InChI=1S/C37H41N5O4S/c1-23-18-24(19-32(34(23)44)39-25-6-8-26(9-7-25)40-14-16-41(17-15-40)27-21-46-22-27)28-10-12-38-36(31(28)20-43)42-13-11-30-29-4-2-3-5-33(29)47-35(30)37(42)45/h6-10,12,18-19,23,27,39,43H,2-5,11,13-17,20-22H2,1H3</t>
  </si>
  <si>
    <t>VQMYUUNTQAABFT-UHFFFAOYSA-N</t>
  </si>
  <si>
    <t>CHEMBL4075845</t>
  </si>
  <si>
    <t>http://www.bindingdb.org/bind/chemsearch/marvin/MolStructure.jsp?monomerid=50244466</t>
  </si>
  <si>
    <t>http://www.bindingdb.org/jsp/dbsearch/PrimarySearch_ki.jsp?energyterm=kJ/mole&amp;tag=r21&amp;monomerid=50244466&amp;enzyme=Tyrosine-protein+kinase+BTK&amp;column=ki&amp;startPg=0&amp;Increment=50&amp;submit=Search</t>
  </si>
  <si>
    <t>Cn1cc(cc(Nc2ccc(cn2)N2CCN(CC2)C2COC2)c1=O)-c1cncc(N2CCn3c4CCCCc4cc3C2=O)c1CO</t>
  </si>
  <si>
    <t>InChI=1S/C35H40N8O4/c1-39-19-24(14-29(34(39)45)38-33-7-6-25(16-37-33)40-8-10-41(11-9-40)26-21-47-22-26)27-17-36-18-32(28(27)20-44)43-13-12-42-30-5-3-2-4-23(30)15-31(42)35(43)46/h6-7,14-19,26,44H,2-5,8-13,20-22H2,1H3,(H,37,38)</t>
  </si>
  <si>
    <t>LRXZEVPYTMMFGS-UHFFFAOYSA-N</t>
  </si>
  <si>
    <t>CHEMBL4101904</t>
  </si>
  <si>
    <t>http://www.bindingdb.org/bind/chemsearch/marvin/MolStructure.jsp?monomerid=50244498</t>
  </si>
  <si>
    <t>http://www.bindingdb.org/jsp/dbsearch/PrimarySearch_ki.jsp?energyterm=kJ/mole&amp;tag=r21&amp;monomerid=50244498&amp;enzyme=Tyrosine-protein+kinase+BTK&amp;column=ki&amp;startPg=0&amp;Increment=50&amp;submit=Search</t>
  </si>
  <si>
    <t>Cn1cc(cc(Nc2ccc(cn2)N2CCN(CC2)C2COC2)c1=O)-c1nccc(N2CCn3c4CCCCc4cc3C2=O)c1CO</t>
  </si>
  <si>
    <t>InChI=1S/C35H40N8O4/c1-39-19-24(16-28(34(39)45)38-32-7-6-25(18-37-32)40-10-12-41(13-11-40)26-21-47-22-26)33-27(20-44)30(8-9-36-33)43-15-14-42-29-5-3-2-4-23(29)17-31(42)35(43)46/h6-9,16-19,26,44H,2-5,10-15,20-22H2,1H3,(H,37,38)</t>
  </si>
  <si>
    <t>YLVCWFHLFJVRJA-UHFFFAOYSA-N</t>
  </si>
  <si>
    <t>CHEMBL4075253</t>
  </si>
  <si>
    <t>http://www.bindingdb.org/bind/chemsearch/marvin/MolStructure.jsp?monomerid=50244465</t>
  </si>
  <si>
    <t>http://www.bindingdb.org/jsp/dbsearch/PrimarySearch_ki.jsp?energyterm=kJ/mole&amp;tag=r21&amp;monomerid=50244465&amp;enzyme=Tyrosine-protein+kinase+BTK&amp;column=ki&amp;startPg=0&amp;Increment=50&amp;submit=Search</t>
  </si>
  <si>
    <t>Cc1c(NC(=O)c2ccc(cc2)C(C)(C)C)cccc1-c1cc(Nc2ccc(C(=O)N3CCOCC3)c(NC(=O)C=C)c2)c(=O)n(C)c1</t>
  </si>
  <si>
    <t>InChI=1S/C38H41N5O5/c1-7-34(44)40-32-22-28(15-16-30(32)36(46)43-17-19-48-20-18-43)39-33-21-26(23-42(6)37(33)47)29-9-8-10-31(24(29)2)41-35(45)25-11-13-27(14-12-25)38(3,4)5/h7-16,21-23,39H,1,17-20H2,2-6H3,(H,40,44)(H,41,45)</t>
  </si>
  <si>
    <t>UBXBHXGYYBYXOB-UHFFFAOYSA-N</t>
  </si>
  <si>
    <t>CHEMBL4077123</t>
  </si>
  <si>
    <t>http://www.bindingdb.org/bind/chemsearch/marvin/MolStructure.jsp?monomerid=50245586</t>
  </si>
  <si>
    <t>http://www.bindingdb.org/jsp/dbsearch/PrimarySearch_ki.jsp?energyterm=kJ/mole&amp;tag=r21&amp;monomerid=50245586&amp;enzyme=Tyrosine-protein+kinase+BTK&amp;column=ki&amp;startPg=0&amp;Increment=50&amp;submit=Search</t>
  </si>
  <si>
    <t>Fc1cc(Oc2ccccc2)ccc1-n1c2ccnc3sc(C(=O)N[C@@H]4CCCN(C4)C(=O)C=C)c([nH]c1=O)c23</t>
  </si>
  <si>
    <t>(R)-N-(1-Acryloylpiperidin-3-yl)-5-(2-fluoro-4-phenoxyphenyl)-4-::US10822348, Example 10</t>
  </si>
  <si>
    <t>10.1021/acsmedchemlett.1c00044</t>
  </si>
  <si>
    <t>10.7270/Q25D8WM5</t>
  </si>
  <si>
    <t>Tichenor, MS; Wiener, JJM; Rao, NL; Pooley Deckhut, C; Barbay, JK; Kreutter, KD; Bacani, GM; Wei, J; Chang, L; Murrey, HE; Wang, W; Ahn, K; Huber, M; Rex, E; Coe, KJ; Wu, J; Seierstad, M; Bembenek, SD; Leonard, KA; Lebsack, AD; Venable, JD; Edwards, JP</t>
  </si>
  <si>
    <t>Janssen Research &amp; Development</t>
  </si>
  <si>
    <t>http://www.bindingdb.org/bind/chemsearch/marvin/MolStructure.jsp?monomerid=471715</t>
  </si>
  <si>
    <t>http://www.bindingdb.org/jsp/dbsearch/PrimarySearch_ki.jsp?energyterm=kJ/mole&amp;tag=r21&amp;monomerid=471715&amp;enzyme=Tyrosine-protein+kinase+BTK&amp;column=ki&amp;startPg=0&amp;Increment=50&amp;submit=Search</t>
  </si>
  <si>
    <t>Clc1cc(Oc2ccccc2)ccc1-n1c2ccnc3sc(C(=O)N[C@@H]4CCCN(C4)C(=O)C=C)c([nH]c1=O)c23</t>
  </si>
  <si>
    <t>(R)-N-(1-Acryloylpiperidin-3-yl)-5-(2-chloro-4-phenoxyphenyl)-4- oxo-4,5-dihydro-3H-1-thia-3,5,8-triazaacenaphthylene-2- carboxamide;::US10800792, Example 15</t>
  </si>
  <si>
    <t>http://www.bindingdb.org/bind/chemsearch/marvin/MolStructure.jsp?monomerid=467364</t>
  </si>
  <si>
    <t>http://www.bindingdb.org/jsp/dbsearch/PrimarySearch_ki.jsp?energyterm=kJ/mole&amp;tag=r21&amp;monomerid=467364&amp;enzyme=Tyrosine-protein+kinase+BTK&amp;column=ki&amp;startPg=0&amp;Increment=50&amp;submit=Search</t>
  </si>
  <si>
    <t>Cc1cc(Oc2ccccc2)ccc1-n1c2ccnc3sc(C(=O)N[C@@H]4CC[C@@H](CC(=O)C=C)C4)c([nH]c1=O)c23</t>
  </si>
  <si>
    <t>CHEMBL4846828</t>
  </si>
  <si>
    <t>http://www.bindingdb.org/bind/chemsearch/marvin/MolStructure.jsp?monomerid=50569791</t>
  </si>
  <si>
    <t>http://www.bindingdb.org/jsp/dbsearch/PrimarySearch_ki.jsp?energyterm=kJ/mole&amp;tag=r21&amp;monomerid=50569791&amp;enzyme=Tyrosine-protein+kinase+BTK&amp;column=ki&amp;startPg=0&amp;Increment=50&amp;submit=Search</t>
  </si>
  <si>
    <t>Cn1cc(cn1)-c1ccc2ncc3ccc(=O)n(-c4ccc5CCN(C(=O)C=C)c5c4)c3c2c1</t>
  </si>
  <si>
    <t>InChI=1S/C27H21N5O2/c1-3-25(33)31-11-10-17-4-7-21(13-24(17)31)32-26(34)9-6-19-14-28-23-8-5-18(12-22(23)27(19)32)20-15-29-30(2)16-20/h3-9,12-16H,1,10-11H2,2H3</t>
  </si>
  <si>
    <t>RTRNJQOBEOISFQ-UHFFFAOYSA-N</t>
  </si>
  <si>
    <t>CHEMBL4077064::US10000483, Compound II-4</t>
  </si>
  <si>
    <t>http://www.bindingdb.org/bind/chemsearch/marvin/MolStructure.jsp?monomerid=50245587</t>
  </si>
  <si>
    <t>http://www.bindingdb.org/jsp/dbsearch/PrimarySearch_ki.jsp?energyterm=kJ/mole&amp;tag=r21&amp;monomerid=50245587&amp;enzyme=Tyrosine-protein+kinase+BTK&amp;column=ki&amp;startPg=0&amp;Increment=50&amp;submit=Search</t>
  </si>
  <si>
    <t>CHEMBL4077064</t>
  </si>
  <si>
    <t>Cc1cc(Oc2ccccc2)ccc1-n1c2ccnc3sc(C(=O)N[C@@H]4CCC[C@@H]4NC(=O)C=C)c([nH]c1=O)c23</t>
  </si>
  <si>
    <t>N-((1R,2S)-2-Acrylamidocyclopentyl)-5-(*S)-(2-methyl-4- phenoxyphenyl)-4-oxo-4,5-dihydro-3H-1-thia-3,5,8- triazaacenaphthylene-2-carboxamide::US10934310, Ex # 107::US11319329, Ex # 107</t>
  </si>
  <si>
    <t>http://www.bindingdb.org/bind/chemsearch/marvin/MolStructure.jsp?monomerid=485273</t>
  </si>
  <si>
    <t>http://www.bindingdb.org/jsp/dbsearch/PrimarySearch_ki.jsp?energyterm=kJ/mole&amp;tag=r21&amp;monomerid=485273&amp;enzyme=Tyrosine-protein+kinase+BTK&amp;column=ki&amp;startPg=0&amp;Increment=50&amp;submit=Search</t>
  </si>
  <si>
    <t>COCCOc1ccc(Nc2ncc(F)c(Nc3cccc(NC(=O)C=C)c3)n2)cc1</t>
  </si>
  <si>
    <t>InChI=1S/C19H18ClN3O/c20-13-9-11-7-8-21-14-6-5-10-3-1-2-4-12(10)16(14)15(11)18-17(13)22-19(24)23-18/h1-4,9,14,16,21H,5-8H2,(H2,22,23,24)/t14-,16-/m0/s1</t>
  </si>
  <si>
    <t>YZOZGHKBBNDBKB-HOCLYGCPSA-N</t>
  </si>
  <si>
    <t>AVL-292::CC-292::Spebrutinib::US10596172, Compound I-182::US10828300, Compound I-182::US11351168, Compound I-182::US9987276, Compound I-182</t>
  </si>
  <si>
    <t>http://www.bindingdb.org/bind/chemsearch/marvin/MolStructure.jsp?monomerid=50161162</t>
  </si>
  <si>
    <t>http://www.bindingdb.org/jsp/dbsearch/PrimarySearch_ki.jsp?energyterm=kJ/mole&amp;tag=r21&amp;monomerid=50161162&amp;enzyme=Tyrosine-protein+kinase+BTK&amp;column=ki&amp;startPg=0&amp;Increment=50&amp;submit=Search</t>
  </si>
  <si>
    <t>ZINC03948060</t>
  </si>
  <si>
    <t>Cc1cc(OC2CCCC2)ncc1-n1c2ccnc3sc(C(=O)N[C@@H]4CCCN(C4)C(=O)C=C)c([nH]c1=O)c23</t>
  </si>
  <si>
    <t>(R)-N-(1-Acryloylpiperidin-3-yl)-5-(*S)-(6-(cyclopentyloxy)-4- methylpyridin-3-yl)-4-oxo-4,5-dihydro-3H-1-thia-3,5,8- triazaacenaphthylene-2-carboxamide;::US10800792, Example 768::US10800792, Example 769</t>
  </si>
  <si>
    <t>10.7270/Q2MK6HZ3</t>
  </si>
  <si>
    <t>Tichenor, MS; Wiener, JJM; Rao, NL; Bacani, GM; Wei, J; Pooley Deckhut, C; Barbay, JK; Kreutter, KD; Chang, L; Clancy, KW; Murrey, HE; Wang, W; Ahn, K; Huber, M; Rex, E; Coe, KJ; Wu, J; Rui, H; Sepassi, K; Gaudiano, M; Bekkers, M; Cornelissen, I; Packman, K; Seierstad, M; Xiouras, C; Bembenek, SD; Alexander, R; Milligan, C; Balasubramanian, S; Lebsack, AD; Venable, JD; Philippar, U; Edwards, JP; Hirst, G</t>
  </si>
  <si>
    <t>Janssen Research &amp; Development, LLC</t>
  </si>
  <si>
    <t>http://www.bindingdb.org/bind/chemsearch/marvin/MolStructure.jsp?monomerid=468103</t>
  </si>
  <si>
    <t>http://www.bindingdb.org/jsp/dbsearch/PrimarySearch_ki.jsp?energyterm=kJ/mole&amp;tag=r21&amp;monomerid=468103&amp;enzyme=Tyrosine-protein+kinase+BTK&amp;column=ki&amp;startPg=0&amp;Increment=50&amp;submit=Search</t>
  </si>
  <si>
    <t>Cc1ccc(NC(=O)c2cccc(c2)C(F)(F)F)cc1C(=O)Nc1cnc(Nc2cccc(NC(=O)C=C)c2)nc1</t>
  </si>
  <si>
    <t>InChI=1S/C29H23F3N6O3/c1-3-25(39)35-20-8-5-9-21(13-20)38-28-33-15-23(16-34-28)37-27(41)24-14-22(11-10-17(24)2)36-26(40)18-6-4-7-19(12-18)29(30,31)32/h3-16H,1H2,2H3,(H,35,39)(H,36,40)(H,37,41)(H,33,34,38)</t>
  </si>
  <si>
    <t>BTWVWABAWDKQNJ-UHFFFAOYSA-N</t>
  </si>
  <si>
    <t>CHEMBL3290142</t>
  </si>
  <si>
    <t>http://www.bindingdb.org/bind/chemsearch/marvin/MolStructure.jsp?monomerid=50020471</t>
  </si>
  <si>
    <t>http://www.bindingdb.org/jsp/dbsearch/PrimarySearch_ki.jsp?energyterm=kJ/mole&amp;tag=r21&amp;monomerid=50020471&amp;enzyme=Tyrosine-protein+kinase+BTK&amp;column=ki&amp;startPg=0&amp;Increment=50&amp;submit=Search</t>
  </si>
  <si>
    <t>Cc1cc(Oc2ccccc2)ncc1-n1c2ccnc3sc(C(=O)N[C@@H]4CCCN(C4)C(=O)C=C)c([nH]c1=O)c23</t>
  </si>
  <si>
    <t>(R)-N-(1-Acryloylpiperidin-3-yl)-5-(*S)-(4-methyl-6- phenoxypyridin-3-yl)-4-oxo-4,5-dihydro-3H-1-thia-3,5,8- triazaacenaphthylene-2-carboxamide;::US10800792, Example 662::US10822348, Example 691</t>
  </si>
  <si>
    <t>http://www.bindingdb.org/bind/chemsearch/marvin/MolStructure.jsp?monomerid=468000</t>
  </si>
  <si>
    <t>http://www.bindingdb.org/jsp/dbsearch/PrimarySearch_ki.jsp?energyterm=kJ/mole&amp;tag=r21&amp;monomerid=468000&amp;enzyme=Tyrosine-protein+kinase+BTK&amp;column=ki&amp;startPg=0&amp;Increment=50&amp;submit=Search</t>
  </si>
  <si>
    <t>Cc1cc(Oc2ccccc2)ccc1-n1c2ccnc3sc(C(=O)N[C@@H]4CCN(C4)C(=O)C=C)c([nH]c1=O)c23</t>
  </si>
  <si>
    <t>(R)-N-(1-Acryloylpyrrolidin-3-yl)-5-(2-methyl-4-(2,3,4,5,6- pentadeuteriophenoxy)phenyl)-4-oxo-4,5-dihydro-3H-1-thia-3,5,8- triazaacenaphthylene-2-carboxamide;::US10800792, Example 376</t>
  </si>
  <si>
    <t>http://www.bindingdb.org/bind/chemsearch/marvin/MolStructure.jsp?monomerid=467718</t>
  </si>
  <si>
    <t>http://www.bindingdb.org/jsp/dbsearch/PrimarySearch_ki.jsp?energyterm=kJ/mole&amp;tag=r21&amp;monomerid=467718&amp;enzyme=Tyrosine-protein+kinase+BTK&amp;column=ki&amp;startPg=0&amp;Increment=50&amp;submit=Search</t>
  </si>
  <si>
    <t>C=CC(=O)N1CCC[C@H](C1)NC(=O)c1sc2nccc3n(-c4ccc(Oc5ccccc5)cc4)c(=O)[nH]c1c23</t>
  </si>
  <si>
    <t>(R)-N-(1-Acryloylpiperidin-3-yl)-4-oxo-5-(4-phenoxyphenyl)-4,5- dihydro-3H-1-thia-3,5,8-triazaacenaphthylene-2-carboxamide;::US10800792, Example 18::US10822348, Example 18</t>
  </si>
  <si>
    <t>http://www.bindingdb.org/bind/chemsearch/marvin/MolStructure.jsp?monomerid=467367</t>
  </si>
  <si>
    <t>http://www.bindingdb.org/jsp/dbsearch/PrimarySearch_ki.jsp?energyterm=kJ/mole&amp;tag=r21&amp;monomerid=467367&amp;enzyme=Tyrosine-protein+kinase+BTK&amp;column=ki&amp;startPg=0&amp;Increment=50&amp;submit=Search</t>
  </si>
  <si>
    <t>CC(C)CC1=NC[C@H](C(C)=C1)n1c2ccnc3sc(C(=O)N[C@@H]4CCC[C@@H]4NC(=O)C=C)c([nH]c1=O)c23</t>
  </si>
  <si>
    <t>InChI=1S/C27H32N6O3S/c1-5-21(34)30-17-7-6-8-18(17)31-25(35)24-23-22-19(9-10-28-26(22)37-24)33(27(36)32-23)20-13-29-16(11-14(2)3)12-15(20)4/h5,9-10,12,14,17-18,20H,1,6-8,11,13H2,2-4H3,(H,30,34)(H,31,35)(H,32,36)/t17-,18+,20+/m0/s1</t>
  </si>
  <si>
    <t>FHOKFOHRQUSPMF-NLWGTHIKSA-N</t>
  </si>
  <si>
    <t>CHEMBL5206366</t>
  </si>
  <si>
    <t>http://www.bindingdb.org/bind/chemsearch/marvin/MolStructure.jsp?monomerid=50601991</t>
  </si>
  <si>
    <t>http://www.bindingdb.org/jsp/dbsearch/PrimarySearch_ki.jsp?energyterm=kJ/mole&amp;tag=r21&amp;monomerid=50601991&amp;enzyme=Tyrosine-protein+kinase+BTK&amp;column=ki&amp;startPg=0&amp;Increment=50&amp;submit=Search</t>
  </si>
  <si>
    <t>Cc1cc(Oc2ccccc2)ccc1-n1c2ccnc3sc(C(=O)NCCNC(=O)C=C)c([nH]c1=O)c23</t>
  </si>
  <si>
    <t>InChI=1S/C27H23N5O4S/c1-3-21(33)28-13-14-29-25(34)24-23-22-20(11-12-30-26(22)37-24)32(27(35)31-23)19-10-9-18(15-16(19)2)36-17-7-5-4-6-8-17/h3-12,15H,1,13-14H2,2H3,(H,28,33)(H,29,34)(H,31,35)</t>
  </si>
  <si>
    <t>PNEMIRUDKPQJSM-UHFFFAOYSA-N</t>
  </si>
  <si>
    <t>CHEMBL4852459</t>
  </si>
  <si>
    <t>http://www.bindingdb.org/bind/chemsearch/marvin/MolStructure.jsp?monomerid=50569790</t>
  </si>
  <si>
    <t>http://www.bindingdb.org/jsp/dbsearch/PrimarySearch_ki.jsp?energyterm=kJ/mole&amp;tag=r21&amp;monomerid=50569790&amp;enzyme=Tyrosine-protein+kinase+BTK&amp;column=ki&amp;startPg=0&amp;Increment=50&amp;submit=Search</t>
  </si>
  <si>
    <t>C[C@H]1CC[C@H](CN1C(=O)C=C)Nc1ncnc2[nH]ccc12</t>
  </si>
  <si>
    <t>PF-06651600::US11111242, Example 5::US9617258, Example 5</t>
  </si>
  <si>
    <t>Curated from the literature by BindingDB</t>
  </si>
  <si>
    <t>10.1021/acschembio.6b00677</t>
  </si>
  <si>
    <t>10.7270/Q2PN94F8</t>
  </si>
  <si>
    <t>aid1802326</t>
  </si>
  <si>
    <t>Telliez, JB; Dowty, ME; Wang, L; Jussif, J; Lin, T; Li, L; Moy, E; Balbo, P; Li, W; Zhao, Y; Crouse, K; Dickinson, C; Symanowicz, P; Hegen, M; Banker, ME; Vincent, F; Unwalla, R; Liang, S; Gilbert, AM; Brown, MF; Hayward, M; Montgomery, J; Yang, X; Bauman, J; Trujillo, JI; Casimiro-Garcia, A; Vajdos, FF; Leung, L; Geoghegan, KF; Quazi, A; Xuan, D; Jones, L; Hett, E; Wright, K; Clark, JD; Thorarensen, A</t>
  </si>
  <si>
    <t>Pfizer Inc</t>
  </si>
  <si>
    <t>http://www.bindingdb.org/bind/chemsearch/marvin/MolStructure.jsp?monomerid=209866</t>
  </si>
  <si>
    <t>http://www.bindingdb.org/jsp/dbsearch/PrimarySearch_ki.jsp?energyterm=kJ/mole&amp;tag=r21&amp;monomerid=209866&amp;enzyme=Tyrosine-protein+kinase+BTK&amp;column=ki&amp;startPg=0&amp;Increment=50&amp;submit=Search</t>
  </si>
  <si>
    <t>Cc1cc(OC2CCC2)ncc1-n1c2ccnc3sc(C(=O)N[C@@H]4CCCN(C4)C(=O)C=C)c([nH]c1=O)c23</t>
  </si>
  <si>
    <t>(R)-N-(1-Acryloylpiperidin-3-yl)-5-(6-cyclobutoxy-4-methylpyridin- 3-yl)-4-oxo-4,5-dihydro-3H-1-thia-3,5,8-triazaacenaphthylene-2- carboxamide;::US10800792, Example 672::US10822348, Example 736</t>
  </si>
  <si>
    <t>http://www.bindingdb.org/bind/chemsearch/marvin/MolStructure.jsp?monomerid=468010</t>
  </si>
  <si>
    <t>http://www.bindingdb.org/jsp/dbsearch/PrimarySearch_ki.jsp?energyterm=kJ/mole&amp;tag=r21&amp;monomerid=468010&amp;enzyme=Tyrosine-protein+kinase+BTK&amp;column=ki&amp;startPg=0&amp;Increment=50&amp;submit=Search</t>
  </si>
  <si>
    <t>Cc1cc(Oc2ccccc2)cnc1-n1c2ccnc3sc(C(=O)N[C@@H]4CCCN(C4)C(=O)C=C)c([nH]c1=O)c23</t>
  </si>
  <si>
    <t>(R)-N-(1-Acryloylpiperidin-3-yl)-5-(3-methyl-5-phenoxypyridin-2- yl)-4-oxo-4,5-dihydro-3H-1-thia-3,5,8-triazaacenaphthylene-2- carboxamide;::US10800792, Example 497::US10822348, Example 497</t>
  </si>
  <si>
    <t>http://www.bindingdb.org/bind/chemsearch/marvin/MolStructure.jsp?monomerid=467836</t>
  </si>
  <si>
    <t>http://www.bindingdb.org/jsp/dbsearch/PrimarySearch_ki.jsp?energyterm=kJ/mole&amp;tag=r21&amp;monomerid=467836&amp;enzyme=Tyrosine-protein+kinase+BTK&amp;column=ki&amp;startPg=0&amp;Increment=50&amp;submit=Search</t>
  </si>
  <si>
    <t>CCOc1ccccc1Oc1nc(Nc2ccc(cc2)N2CCNCC2)ncc1C(=O)Nc1c(C)cccc1C</t>
  </si>
  <si>
    <t>InChI=1S/C31H34N6O3/c1-4-39-26-10-5-6-11-27(26)40-30-25(29(38)35-28-21(2)8-7-9-22(28)3)20-33-31(36-30)34-23-12-14-24(15-13-23)37-18-16-32-17-19-37/h5-15,20,32H,4,16-19H2,1-3H3,(H,35,38)(H,33,34,36)</t>
  </si>
  <si>
    <t>HXBMTVMACYGAGE-UHFFFAOYSA-N</t>
  </si>
  <si>
    <t>CHEMBL459044::N-(2,6-dimethylphenyl)-4-(2-ethoxyphenoxy)-2-(4-(piperazin-1-yl)phenylamino)pyrimidine-5-carboxamide</t>
  </si>
  <si>
    <t>http://www.bindingdb.org/bind/chemsearch/marvin/MolStructure.jsp?monomerid=50245904</t>
  </si>
  <si>
    <t>http://www.bindingdb.org/jsp/dbsearch/PrimarySearch_ki.jsp?energyterm=kJ/mole&amp;tag=r21&amp;monomerid=50245904&amp;enzyme=Tyrosine-protein+kinase+BTK&amp;column=ki&amp;startPg=0&amp;Increment=50&amp;submit=Search</t>
  </si>
  <si>
    <t>CHEMBL459044</t>
  </si>
  <si>
    <t>ZINC53276054</t>
  </si>
  <si>
    <t>Cc1ccc(cc1NC(=O)C=C)-n1c2c(ccc1=O)cnc1ccc(cc21)-n1cccn1</t>
  </si>
  <si>
    <t>InChI=1S/C25H19N5O2/c1-3-23(31)28-22-14-19(7-5-16(22)2)30-24(32)10-6-17-15-26-21-9-8-18(13-20(21)25(17)30)29-12-4-11-27-29/h3-15H,1H2,2H3,(H,28,31)</t>
  </si>
  <si>
    <t>SVIHDEUPJUWZRH-UHFFFAOYSA-N</t>
  </si>
  <si>
    <t>CHEMBL4166664</t>
  </si>
  <si>
    <t>http://www.bindingdb.org/bind/chemsearch/marvin/MolStructure.jsp?monomerid=50276666</t>
  </si>
  <si>
    <t>http://www.bindingdb.org/jsp/dbsearch/PrimarySearch_ki.jsp?energyterm=kJ/mole&amp;tag=r21&amp;monomerid=50276666&amp;enzyme=Tyrosine-protein+kinase+BTK&amp;column=ki&amp;startPg=0&amp;Increment=50&amp;submit=Search</t>
  </si>
  <si>
    <t>CN(C)c1ccc(cc1)C(=O)Nc1cccc(c1C)-c1cc(Nc2ccc(C(=O)N3CCOCC3)c(NC(=O)C=C)c2)c(=O)n(C)c1</t>
  </si>
  <si>
    <t>InChI=1S/C36H38N6O5/c1-6-33(43)38-31-21-26(12-15-29(31)35(45)42-16-18-47-19-17-42)37-32-20-25(22-41(5)36(32)46)28-8-7-9-30(23(28)2)39-34(44)24-10-13-27(14-11-24)40(3)4/h6-15,20-22,37H,1,16-19H2,2-5H3,(H,38,43)(H,39,44)</t>
  </si>
  <si>
    <t>AQBOZCORBWWYIG-UHFFFAOYSA-N</t>
  </si>
  <si>
    <t>CHEMBL4085868</t>
  </si>
  <si>
    <t>http://www.bindingdb.org/bind/chemsearch/marvin/MolStructure.jsp?monomerid=50245588</t>
  </si>
  <si>
    <t>http://www.bindingdb.org/jsp/dbsearch/PrimarySearch_ki.jsp?energyterm=kJ/mole&amp;tag=r21&amp;monomerid=50245588&amp;enzyme=Tyrosine-protein+kinase+BTK&amp;column=ki&amp;startPg=0&amp;Increment=50&amp;submit=Search</t>
  </si>
  <si>
    <t>CC#CC(=O)N[C@H]1CCCN(C1)c1c(F)cc(C(N)=O)c2[nH]c(C)c(C)c12</t>
  </si>
  <si>
    <t>BDBM166759::US10604504, Example 223::US11623921, Example 223::US9688629, 123::US9802915, Example 123::US9920031, Example 223</t>
  </si>
  <si>
    <t>10.1021/acs.jmedchem.9b00167</t>
  </si>
  <si>
    <t>10.7270/Q2ZK5M66</t>
  </si>
  <si>
    <t>Watterson, SH; Liu, Q; Beaudoin Bertrand, M; Batt, DG; Li, L; Pattoli, MA; Skala, S; Cheng, L; Obermeier, MT; Moore, R; Yang, Z; Vickery, R; Elzinga, PA; Discenza, L; D'Arienzo, C; Gillooly, KM; Taylor, TL; Pulicicchio, C; Zhang, Y; Heimrich, E; McIntyre, KW; Ruan, Q; Westhouse, RA; Catlett, IM; Zheng, N; Chaudhry, C; Dai, J; Galella, MA; Tebben, AJ; Pokross, M; Li, J; Zhao, R; Smith, D; Rampulla, R; Allentoff, A; Wallace, MA; Mathur, A; Salter-Cid, L; Macor, JE; Carter, PH; Fura, A; Burke, JR; Tino, JA</t>
  </si>
  <si>
    <t>Bristol-Myers Squibb Research and Development</t>
  </si>
  <si>
    <t>http://www.bindingdb.org/bind/chemsearch/marvin/MolStructure.jsp?monomerid=164638</t>
  </si>
  <si>
    <t>http://www.bindingdb.org/jsp/dbsearch/PrimarySearch_ki.jsp?energyterm=kJ/mole&amp;tag=r21&amp;monomerid=164638&amp;enzyme=Tyrosine-protein+kinase+BTK&amp;column=ki&amp;startPg=0&amp;Increment=50&amp;submit=Search</t>
  </si>
  <si>
    <t>COC(C)(C)CCn1nc(Nc2c(C)cccc2C)c2cnc(Nc3ccc(OCCN4CCCC4)c(F)c3)nc12</t>
  </si>
  <si>
    <t>InChI=1S/C31H40FN7O2/c1-21-9-8-10-22(2)27(21)35-28-24-20-33-30(36-29(24)39(37-28)16-13-31(3,4)40-5)34-23-11-12-26(25(32)19-23)41-18-17-38-14-6-7-15-38/h8-12,19-20H,6-7,13-18H2,1-5H3,(H,35,37)(H,33,34,36)</t>
  </si>
  <si>
    <t>CLLDBMRRUZYRLR-UHFFFAOYSA-N</t>
  </si>
  <si>
    <t>CHEMBL502156::N3-(2,6-dimethylphenyl)-N6-(3-fluoro-4-(2-(pyrrolidin-1-yl)ethoxy)phenyl)-1-(3-methoxy-3-methylbutyl)-1H-pyrazolo[3,4-d]pyrimidine-3,6-diamine</t>
  </si>
  <si>
    <t>http://www.bindingdb.org/bind/chemsearch/marvin/MolStructure.jsp?monomerid=50245853</t>
  </si>
  <si>
    <t>http://www.bindingdb.org/jsp/dbsearch/PrimarySearch_ki.jsp?energyterm=kJ/mole&amp;tag=r21&amp;monomerid=50245853&amp;enzyme=Tyrosine-protein+kinase+BTK&amp;column=ki&amp;startPg=0&amp;Increment=50&amp;submit=Search</t>
  </si>
  <si>
    <t>CHEMBL502156</t>
  </si>
  <si>
    <t>ZINC42805584</t>
  </si>
  <si>
    <t>Cc1cc(Oc2ccccc2)ccc1-n1c2ccnc3sc(C(=O)NC4CN(C4)C(=O)C=C)c([nH]c1=O)c23</t>
  </si>
  <si>
    <t>InChI=1S/C28H23N5O4S/c1-3-22(34)32-14-17(15-32)30-26(35)25-24-23-21(11-12-29-27(23)38-25)33(28(36)31-24)20-10-9-19(13-16(20)2)37-18-7-5-4-6-8-18/h3-13,17H,1,14-15H2,2H3,(H,30,35)(H,31,36)</t>
  </si>
  <si>
    <t>KNBNTDHHCQJMQZ-UHFFFAOYSA-N</t>
  </si>
  <si>
    <t>N-(1-Acryloylazetidin-3-yl)-5-(2-methyl-4-phenoxyphenyl)-4-oxo- 4,5-dihydro-3H-1-thia-3,5,8-triazaacenaphthylene-2-carboxamide;::US10800792, Example 109::US10822348, Example 109</t>
  </si>
  <si>
    <t>http://www.bindingdb.org/bind/chemsearch/marvin/MolStructure.jsp?monomerid=467457</t>
  </si>
  <si>
    <t>http://www.bindingdb.org/jsp/dbsearch/PrimarySearch_ki.jsp?energyterm=kJ/mole&amp;tag=r21&amp;monomerid=467457&amp;enzyme=Tyrosine-protein+kinase+BTK&amp;column=ki&amp;startPg=0&amp;Increment=50&amp;submit=Search</t>
  </si>
  <si>
    <t>CC(C)Cc1cc(C)c(cn1)-n1c2ccnc3sc(C(=O)N[C@@H]4CCCN(C4)C(=O)C=C)c([nH]c1=O)c23</t>
  </si>
  <si>
    <t>(R)-N-(1-Acryloylpiperidin-3-yl)-5-(*S)-(6-isobutyl-4- methylpyridin-3-yl)-4-oxo-4,5-dihydro-3H-1-thia-3,5,8- triazaacenaphthylene-2-carboxamide;::US10800792, Example 669::US10822348, Example 722</t>
  </si>
  <si>
    <t>http://www.bindingdb.org/bind/chemsearch/marvin/MolStructure.jsp?monomerid=468007</t>
  </si>
  <si>
    <t>http://www.bindingdb.org/jsp/dbsearch/PrimarySearch_ki.jsp?energyterm=kJ/mole&amp;tag=r21&amp;monomerid=468007&amp;enzyme=Tyrosine-protein+kinase+BTK&amp;column=ki&amp;startPg=0&amp;Increment=50&amp;submit=Search</t>
  </si>
  <si>
    <t>Cc1cc(Oc2ccccc2)ccc1-n1c2ccnc3sc(C(=O)N[C@@H]4CCCN(C4)C(=O)C=C)c([nH]c1=O)c23</t>
  </si>
  <si>
    <t>(R)-N-(1-Acryloylpiperidin-3-yl)-5-(*R)-(2-methyl-4- phenoxyphenyl)-4-oxo-4,5-dihydro-3H-1-thia-3,5,8- triazaacenaphthylene-2-carboxamide;::US10800792, Example 87</t>
  </si>
  <si>
    <t>http://www.bindingdb.org/bind/chemsearch/marvin/MolStructure.jsp?monomerid=467435</t>
  </si>
  <si>
    <t>http://www.bindingdb.org/jsp/dbsearch/PrimarySearch_ki.jsp?energyterm=kJ/mole&amp;tag=r21&amp;monomerid=467435&amp;enzyme=Tyrosine-protein+kinase+BTK&amp;column=ki&amp;startPg=0&amp;Increment=50&amp;submit=Search</t>
  </si>
  <si>
    <t>Cc1n(C)nc2cc(Nc3ccnc(Nc4ccc(C)c(c4)S(N)(=O)=O)n3)ccc12</t>
  </si>
  <si>
    <t>InChI=1S/C20H21N7O2S/c1-12-4-5-15(11-18(12)30(21,28)29)24-20-22-9-8-19(25-20)23-14-6-7-16-13(2)27(3)26-17(16)10-14/h4-11H,1-3H3,(H2,21,28,29)(H2,22,23,24,25)</t>
  </si>
  <si>
    <t>XWOGXAVHJKKNPO-UHFFFAOYSA-N</t>
  </si>
  <si>
    <t>Pazopanib metabolite M27::US10858364, Compound M27</t>
  </si>
  <si>
    <t>10.7270/Q2ZS30NW</t>
  </si>
  <si>
    <t>aid1805070</t>
  </si>
  <si>
    <t>US10858364</t>
  </si>
  <si>
    <t>Podoll, T; Evarts, J; Kaptein, A</t>
  </si>
  <si>
    <t>Acerta Pharma B.V.</t>
  </si>
  <si>
    <t>http://www.bindingdb.org/bind/chemsearch/marvin/MolStructure.jsp?monomerid=474107</t>
  </si>
  <si>
    <t>http://www.bindingdb.org/jsp/dbsearch/PrimarySearch_ki.jsp?energyterm=kJ/mole&amp;tag=r21&amp;monomerid=474107&amp;enzyme=Tyrosine-protein+kinase+BTK&amp;column=ki&amp;startPg=0&amp;Increment=50&amp;submit=Search</t>
  </si>
  <si>
    <t>CC(C)Oc1cc(C)c(cn1)-n1c2ccnc3sc(C(=O)N[C@@H]4CCCN(C4)C(=O)C=C)c([nH]c1=O)c23</t>
  </si>
  <si>
    <t>(R)-N-(1-Acryloylpiperidin-3-yl)-5-(*S)-(6-isopropoxy-4- methylpyridin-3-yl)-4-oxo-4,5-dihydro-3H-1-thia-3,5,8- triazaacenaphthylene-2-carboxamide;::US10800792, Example 789::US10822348, Example 804</t>
  </si>
  <si>
    <t>http://www.bindingdb.org/bind/chemsearch/marvin/MolStructure.jsp?monomerid=468124</t>
  </si>
  <si>
    <t>http://www.bindingdb.org/jsp/dbsearch/PrimarySearch_ki.jsp?energyterm=kJ/mole&amp;tag=r21&amp;monomerid=468124&amp;enzyme=Tyrosine-protein+kinase+BTK&amp;column=ki&amp;startPg=0&amp;Increment=50&amp;submit=Search</t>
  </si>
  <si>
    <t>CNC(=O)c1cc(Oc2ccc(Nc3ncc(F)c(Nc4cccc(NC(=O)C=C)c4)n3)cc2)ccn1</t>
  </si>
  <si>
    <t>InChI=1S/C26H22FN7O3/c1-3-23(35)31-17-5-4-6-18(13-17)32-24-21(27)15-30-26(34-24)33-16-7-9-19(10-8-16)37-20-11-12-29-22(14-20)25(36)28-2/h3-15H,1H2,2H3,(H,28,36)(H,31,35)(H2,30,32,33,34)</t>
  </si>
  <si>
    <t>VVLHQJDAUIPZFH-UHFFFAOYSA-N</t>
  </si>
  <si>
    <t>CHEMBL2216827::US10596172, Compound I-342::US10828300, Compound I-342::US11351168, Compound I-342::US9987276, Compound I-342</t>
  </si>
  <si>
    <t>http://www.bindingdb.org/bind/chemsearch/marvin/MolStructure.jsp?monomerid=50403056</t>
  </si>
  <si>
    <t>http://www.bindingdb.org/jsp/dbsearch/PrimarySearch_ki.jsp?energyterm=kJ/mole&amp;tag=r21&amp;monomerid=50403056&amp;enzyme=Tyrosine-protein+kinase+BTK&amp;column=ki&amp;startPg=0&amp;Increment=50&amp;submit=Search</t>
  </si>
  <si>
    <t>CHEMBL2216827</t>
  </si>
  <si>
    <t>ZINC72317469</t>
  </si>
  <si>
    <t>Cc1cc(Oc2ccccc2)ccc1-n1c2ccnc3sc(C(=O)N[C@H]4CCN(C4)C(=O)C=C)c([nH]c1=O)c23</t>
  </si>
  <si>
    <t>(S)-N-(1-Acryloylpyrrolidin-3-yl)-5-(*S)-(2-methyl-4- phenoxyphenyl)-4-oxo-4,5-dihydro-3H-1-thia-3,5,8- triazaacenaphthylene-2-carboxamide;::US10800792, Example 518::US10822348, Example 864</t>
  </si>
  <si>
    <t>http://www.bindingdb.org/bind/chemsearch/marvin/MolStructure.jsp?monomerid=467857</t>
  </si>
  <si>
    <t>http://www.bindingdb.org/jsp/dbsearch/PrimarySearch_ki.jsp?energyterm=kJ/mole&amp;tag=r21&amp;monomerid=467857&amp;enzyme=Tyrosine-protein+kinase+BTK&amp;column=ki&amp;startPg=0&amp;Increment=50&amp;submit=Search</t>
  </si>
  <si>
    <t>CC(C)Oc1ccc(c(C)c1)-n1c2ccnc3sc(C(=O)N[C@@H]4CCCN(C4)C(=O)C=C)c([nH]c1=O)c23</t>
  </si>
  <si>
    <t>(R)-N-(1-Acryloylpiperidin-3-yl)-5-(*S)-(4-isopropoxy-2- methylphenyl)-4-oxo-4,5-dihydro-3H-1-thia-3,5,8- triazaacenaphthylene-2-carboxamide;::US10800792, Example 417::US10800792, Example 418</t>
  </si>
  <si>
    <t>http://www.bindingdb.org/bind/chemsearch/marvin/MolStructure.jsp?monomerid=467759</t>
  </si>
  <si>
    <t>http://www.bindingdb.org/jsp/dbsearch/PrimarySearch_ki.jsp?energyterm=kJ/mole&amp;tag=r21&amp;monomerid=467759&amp;enzyme=Tyrosine-protein+kinase+BTK&amp;column=ki&amp;startPg=0&amp;Increment=50&amp;submit=Search</t>
  </si>
  <si>
    <t>C=CC(=O)N1CCC[C@H](C1)NC(=O)c1sc2nccc3n(-c4ccc(Oc5ccccc5)nc4)c(=O)[nH]c1c23</t>
  </si>
  <si>
    <t>(R)-N-(1-Acryloylpiperidin-3-yl)-4-oxo-5-(6-phenoxypyridin-3-yl)- 4,5-dihydro-3H-1-thia-3,5,8-triazaacenaphthylene-2-carboxamide;::US10800792, Example 506::US10822348, Example 506</t>
  </si>
  <si>
    <t>http://www.bindingdb.org/bind/chemsearch/marvin/MolStructure.jsp?monomerid=467845</t>
  </si>
  <si>
    <t>http://www.bindingdb.org/jsp/dbsearch/PrimarySearch_ki.jsp?energyterm=kJ/mole&amp;tag=r21&amp;monomerid=467845&amp;enzyme=Tyrosine-protein+kinase+BTK&amp;column=ki&amp;startPg=0&amp;Increment=50&amp;submit=Search</t>
  </si>
  <si>
    <t>C=CC(=O)N1CCC[C@H](C1)NC(=O)c1sc2nccc3n(-c4ccc(Oc5ccccc5)cn4)c(=O)[nH]c1c23</t>
  </si>
  <si>
    <t>(R)-N-(1-Acryloylpiperidin-3-yl)-4-oxo-5-(5-phenoxypyridin-2-yl)- 4,5-dihydro-3H-1-thia-3,5,8-triazaacenaphthylene-2-carboxamide;::US10800792, Example 513::US10822348, Example 513</t>
  </si>
  <si>
    <t>http://www.bindingdb.org/bind/chemsearch/marvin/MolStructure.jsp?monomerid=467852</t>
  </si>
  <si>
    <t>http://www.bindingdb.org/jsp/dbsearch/PrimarySearch_ki.jsp?energyterm=kJ/mole&amp;tag=r21&amp;monomerid=467852&amp;enzyme=Tyrosine-protein+kinase+BTK&amp;column=ki&amp;startPg=0&amp;Increment=50&amp;submit=Search</t>
  </si>
  <si>
    <t>CC(=O)n1nc(-c2ccc(Oc3cccc(OCc4ccccc4)c3)cc2)c2c(N)ncnc12</t>
  </si>
  <si>
    <t>InChI=1S/C26H21N5O3/c1-17(32)31-26-23(25(27)28-16-29-26)24(30-31)19-10-12-20(13-11-19)34-22-9-5-8-21(14-22)33-15-18-6-3-2-4-7-18/h2-14,16H,15H2,1H3,(H2,27,28,29)</t>
  </si>
  <si>
    <t>KVMMFDQXVFOWRT-UHFFFAOYSA-N</t>
  </si>
  <si>
    <t>US9796716, Compound 45</t>
  </si>
  <si>
    <t>10.7270/Q2MW2K8J</t>
  </si>
  <si>
    <t>aid1797508</t>
  </si>
  <si>
    <t>US9796716</t>
  </si>
  <si>
    <t>Laurent, A; Rose, Y; Jaquith, JB</t>
  </si>
  <si>
    <t>Pharmascience Inc</t>
  </si>
  <si>
    <t>http://www.bindingdb.org/bind/chemsearch/marvin/MolStructure.jsp?monomerid=351801</t>
  </si>
  <si>
    <t>http://www.bindingdb.org/jsp/dbsearch/PrimarySearch_ki.jsp?energyterm=kJ/mole&amp;tag=r21&amp;monomerid=351801&amp;enzyme=Tyrosine-protein+kinase+BTK&amp;column=ki&amp;startPg=0&amp;Increment=50&amp;submit=Search</t>
  </si>
  <si>
    <t>CNC(=O)[C@@H](Cc1ccc(cc1)C#N)NC(=O)[C@@H](NC(=O)[C@]1(C)CO1)[C@@H](C)OC(C)(C)C</t>
  </si>
  <si>
    <t>InChI=1S/C23H32N4O5/c1-14(32-22(2,3)4)18(27-21(30)23(5)13-31-23)20(29)26-17(19(28)25-6)11-15-7-9-16(12-24)10-8-15/h7-10,14,17-18H,11,13H2,1-6H3,(H,25,28)(H,26,29)(H,27,30)/t14-,17-,18+,23+/m1/s1</t>
  </si>
  <si>
    <t>LRXNJCCPNMMAJW-SWDAYOAKSA-N</t>
  </si>
  <si>
    <t>CHEMBL4854947</t>
  </si>
  <si>
    <t>10.1016/j.bmc.2021.116223</t>
  </si>
  <si>
    <t>10.7270/Q2M04964</t>
  </si>
  <si>
    <t>Guilinger, JP; Archna, A; Augustin, M; Bergmann, A; Centrella, PA; Clark, MA; Cuozzo, JW; D√§ther, M; Gui√©, MA; Habeshian, S; Kiefersauer, R; Krapp, S; Lammens, A; Lercher, L; Liu, J; Liu, Y; Maskos, K; Mrosek, M; Pfl√ºgler, K; Siegert, M; Thomson, HA; Tian, X; Zhang, Y; Konz Makino, DL; Keefe, AD</t>
  </si>
  <si>
    <t>X-Chem Inc.</t>
  </si>
  <si>
    <t>http://www.bindingdb.org/bind/chemsearch/marvin/MolStructure.jsp?monomerid=50568221</t>
  </si>
  <si>
    <t>http://www.bindingdb.org/jsp/dbsearch/PrimarySearch_ki.jsp?energyterm=kJ/mole&amp;tag=r21&amp;monomerid=50568221&amp;enzyme=Tyrosine-protein+kinase+BTK&amp;column=ki&amp;startPg=0&amp;Increment=50&amp;submit=Search</t>
  </si>
  <si>
    <t>Cc1ccccc1-n1c2ccnc3sc(C(=O)N[C@@H]4CCCN(C4)C(=O)C=C)c([nH]c1=O)c23</t>
  </si>
  <si>
    <t>(R)-N-(1-Acryloylpiperidin-3-yl)-4-oxo-5-(o-tolyl)-4,5-dihydro-3H- 1-thia-3,5,8-triazaacenaphthylene-2-carboxamide;::US10800792, Example 216::US10822348, Example 216</t>
  </si>
  <si>
    <t>http://www.bindingdb.org/bind/chemsearch/marvin/MolStructure.jsp?monomerid=467564</t>
  </si>
  <si>
    <t>http://www.bindingdb.org/jsp/dbsearch/PrimarySearch_ki.jsp?energyterm=kJ/mole&amp;tag=r21&amp;monomerid=467564&amp;enzyme=Tyrosine-protein+kinase+BTK&amp;column=ki&amp;startPg=0&amp;Increment=50&amp;submit=Search</t>
  </si>
  <si>
    <t>FC(F)(F)c1cc(Oc2ccccc2)ccc1-n1c2ccnc3sc(C(=O)N[C@@H]4CCCN(C4)C(=O)C=C)c([nH]c1=O)c23</t>
  </si>
  <si>
    <t>(R)-N-(1-Acryloylpiperidin-3-yl)-4-oxo-5-(4-phenoxy-2- (trifluoromethyl)phenyl)-4,5-dihydro-3H-1-thia-3,5,8- triazaacenaphthylene-2-carboxamide;::US10800792, Example 278::US10822348, Example 278</t>
  </si>
  <si>
    <t>http://www.bindingdb.org/bind/chemsearch/marvin/MolStructure.jsp?monomerid=467625</t>
  </si>
  <si>
    <t>http://www.bindingdb.org/jsp/dbsearch/PrimarySearch_ki.jsp?energyterm=kJ/mole&amp;tag=r21&amp;monomerid=467625&amp;enzyme=Tyrosine-protein+kinase+BTK&amp;column=ki&amp;startPg=0&amp;Increment=50&amp;submit=Search</t>
  </si>
  <si>
    <t>CNC(=O)[C@@H](Cc1ccc(cc1)C#N)NC(=O)[C@@H](NC(=O)[C@@H]1CO1)c1ccccc1</t>
  </si>
  <si>
    <t>InChI=1S/C22H22N4O4/c1-24-20(27)17(11-14-7-9-15(12-23)10-8-14)25-22(29)19(16-5-3-2-4-6-16)26-21(28)18-13-30-18/h2-10,17-19H,11,13H2,1H3,(H,24,27)(H,25,29)(H,26,28)/t17-,18+,19+/m1/s1</t>
  </si>
  <si>
    <t>WAIWNRUDVDWHHE-QYZOEREBSA-N</t>
  </si>
  <si>
    <t>CHEMBL4867490</t>
  </si>
  <si>
    <t>http://www.bindingdb.org/bind/chemsearch/marvin/MolStructure.jsp?monomerid=50568222</t>
  </si>
  <si>
    <t>http://www.bindingdb.org/jsp/dbsearch/PrimarySearch_ki.jsp?energyterm=kJ/mole&amp;tag=r21&amp;monomerid=50568222&amp;enzyme=Tyrosine-protein+kinase+BTK&amp;column=ki&amp;startPg=0&amp;Increment=50&amp;submit=Search</t>
  </si>
  <si>
    <t>CC(C)Cc1cc(C)c(cn1)-n1c2ccnc3sc(C(=O)N[C@@H]4CCN(C4)C(=O)C=C)c([nH]c1=O)c23</t>
  </si>
  <si>
    <t>(R)-N-(1-Acryloylpyrrolidin-3-yl)-5-(*S)-(6-isobutyl-4- methylpyridin-3-yl)-4-oxo-4,5-dihydro-3H-1-thia-3,5,8- triazaacenaphthylene-2-carboxamide;::US10800792, Example 747::US10822348, Example 756</t>
  </si>
  <si>
    <t>http://www.bindingdb.org/bind/chemsearch/marvin/MolStructure.jsp?monomerid=468084</t>
  </si>
  <si>
    <t>http://www.bindingdb.org/jsp/dbsearch/PrimarySearch_ki.jsp?energyterm=kJ/mole&amp;tag=r21&amp;monomerid=468084&amp;enzyme=Tyrosine-protein+kinase+BTK&amp;column=ki&amp;startPg=0&amp;Increment=50&amp;submit=Search</t>
  </si>
  <si>
    <t>CC(C)Oc1ccc(C)c(c1)-n1c2ccnc3sc(C(=O)N[C@@H]4CCCN(C4)C(=O)C=C)c([nH]c1=O)c23</t>
  </si>
  <si>
    <t>(R)-N-(1-Acryloylpiperidin-3-yl)-5-(5-isopropoxy-2-methylphenyl)- 4-oxo-4,5-dihydro-3H-1-thia-3,5,8-triazaacenaphthylene-2- carboxamide;::US10800792, Example 640::US10822348, Example 640</t>
  </si>
  <si>
    <t>http://www.bindingdb.org/bind/chemsearch/marvin/MolStructure.jsp?monomerid=467979</t>
  </si>
  <si>
    <t>http://www.bindingdb.org/jsp/dbsearch/PrimarySearch_ki.jsp?energyterm=kJ/mole&amp;tag=r21&amp;monomerid=467979&amp;enzyme=Tyrosine-protein+kinase+BTK&amp;column=ki&amp;startPg=0&amp;Increment=50&amp;submit=Search</t>
  </si>
  <si>
    <t>CC(C)Oc1ccc(cc1)-n1c2ccnc3sc(C(=O)N[C@@H]4CCCN(C4)C(=O)C=C)c([nH]c1=O)c23</t>
  </si>
  <si>
    <t>(R)-N-(1-Acryloylpiperidin-3-yl)-5-(4-isopropoxyphenyl)-4-oxo-4,5- dihydro-3H-1-thia-3,5,8-triazaacenaphthylene-2-carboxamide;::US10800792, Example 400::US10822348, Example 400</t>
  </si>
  <si>
    <t>http://www.bindingdb.org/bind/chemsearch/marvin/MolStructure.jsp?monomerid=467742</t>
  </si>
  <si>
    <t>http://www.bindingdb.org/jsp/dbsearch/PrimarySearch_ki.jsp?energyterm=kJ/mole&amp;tag=r21&amp;monomerid=467742&amp;enzyme=Tyrosine-protein+kinase+BTK&amp;column=ki&amp;startPg=0&amp;Increment=50&amp;submit=Search</t>
  </si>
  <si>
    <t>C=CC(=O)N1CCC[C@H](C1)NC(=O)c1sc2nccc3n(-c4ccccc4)c(=O)[nH]c1c23</t>
  </si>
  <si>
    <t>(R)-N-(1-Acryloylpiperidin-3-yl)-4-oxo-5-phenyl-4,5-dihydro-3H-1- thia-3,5,8-triazaacenaphthylene-2-carboxamide;::US10800792, Example 257::US10822348, Example 257</t>
  </si>
  <si>
    <t>http://www.bindingdb.org/bind/chemsearch/marvin/MolStructure.jsp?monomerid=467604</t>
  </si>
  <si>
    <t>http://www.bindingdb.org/jsp/dbsearch/PrimarySearch_ki.jsp?energyterm=kJ/mole&amp;tag=r21&amp;monomerid=467604&amp;enzyme=Tyrosine-protein+kinase+BTK&amp;column=ki&amp;startPg=0&amp;Increment=50&amp;submit=Search</t>
  </si>
  <si>
    <t>CNC(=O)[C@H]1Cc2c(CN1C(=O)C[C@@H](Cc1cccc(F)c1)NC(=O)C1CO1)[nH]c1ccccc21</t>
  </si>
  <si>
    <t>CHEMBL4873655</t>
  </si>
  <si>
    <t>http://www.bindingdb.org/bind/chemsearch/marvin/MolStructure.jsp?monomerid=50568220</t>
  </si>
  <si>
    <t>http://www.bindingdb.org/jsp/dbsearch/PrimarySearch_ki.jsp?energyterm=kJ/mole&amp;tag=r21&amp;monomerid=50568220&amp;enzyme=Tyrosine-protein+kinase+BTK&amp;column=ki&amp;startPg=0&amp;Increment=50&amp;submit=Search</t>
  </si>
  <si>
    <t>10.1021/acs.jmedchem.6b01694</t>
  </si>
  <si>
    <t>10.7270/Q2TX3JC2</t>
  </si>
  <si>
    <t>Thorarensen, A; Dowty, ME; Banker, ME; Juba, B; Jussif, J; Lin, T; Vincent, F; Czerwinski, RM; Casimiro-Garcia, A; Unwalla, R; Trujillo, JI; Liang, S; Balbo, P; Che, Y; Gilbert, AM; Brown, MF; Hayward, M; Montgomery, J; Leung, L; Yang, X; Soucy, S; Hegen, M; Coe, J; Langille, J; Vajdos, F; Chrencik, J; Telliez, JB</t>
  </si>
  <si>
    <t>Pfizer Inc.</t>
  </si>
  <si>
    <t>CC(C)Cc1cc(C)c(cn1)-n1c2ccnc3sc(C(=O)NCCNC(=O)C=C)c([nH]c1=O)c23</t>
  </si>
  <si>
    <t>InChI=1S/C24H26N6O3S/c1-5-18(31)25-8-9-26-22(32)21-20-19-16(6-7-27-23(19)34-21)30(24(33)29-20)17-12-28-15(10-13(2)3)11-14(17)4/h5-7,11-13H,1,8-10H2,2-4H3,(H,25,31)(H,26,32)(H,29,33)</t>
  </si>
  <si>
    <t>BMHXXCXGXGFFAB-UHFFFAOYSA-N</t>
  </si>
  <si>
    <t>CHEMBL5179679</t>
  </si>
  <si>
    <t>http://www.bindingdb.org/bind/chemsearch/marvin/MolStructure.jsp?monomerid=50601990</t>
  </si>
  <si>
    <t>http://www.bindingdb.org/jsp/dbsearch/PrimarySearch_ki.jsp?energyterm=kJ/mole&amp;tag=r21&amp;monomerid=50601990&amp;enzyme=Tyrosine-protein+kinase+BTK&amp;column=ki&amp;startPg=0&amp;Increment=50&amp;submit=Search</t>
  </si>
  <si>
    <t>OC[C@H]1CC[C@H](CO1)Nc1ncnc2[nH]cc(C(=O)c3ccc(Oc4ccccc4)cc3Cl)c12</t>
  </si>
  <si>
    <t>(2-chloro-4-phenoxyphenyl)(4- (((3R,6R)-6-(hydroxymethyl)tetrahydro- 2H-pyran-3-yl)amino)-7H-pyrrolo[2,3- d]pyrimidin-5-yl)methanone::US11020398, Compound I-125</t>
  </si>
  <si>
    <t>Tyrosine-protein kinase BTK [C481S]</t>
  </si>
  <si>
    <t>10.7270/Q2DZ0CFC</t>
  </si>
  <si>
    <t>aid1805599</t>
  </si>
  <si>
    <t>US11020398</t>
  </si>
  <si>
    <t>Bates, C; Eathiraj, S; Inagaki, H; Lapierre, J; Momose, T; Nakayama, K; Odagiri, T; Ota, M; Ota, Y; Shibata, Y; Tandon, M; Tsunemi, T</t>
  </si>
  <si>
    <t>ArQule, Inc.</t>
  </si>
  <si>
    <t>http://www.bindingdb.org/bind/chemsearch/marvin/MolStructure.jsp?monomerid=499813</t>
  </si>
  <si>
    <t>http://www.bindingdb.org/jsp/dbsearch/PrimarySearch_ki.jsp?energyterm=kJ/mole&amp;tag=pol&amp;polymerid=502&amp;target=Tyrosine-protein+kinase+BTK+%5BC481S%5D&amp;column=ki&amp;startPg=0&amp;Increment=50&amp;submit=Search</t>
  </si>
  <si>
    <t>http://www.bindingdb.org/jsp/dbsearch/PrimarySearch_ki.jsp?energyterm=kJ/mole&amp;tag=r21&amp;monomerid=499813&amp;enzyme=Tyrosine-protein+kinase+BTK+%5BC481S%5D&amp;column=ki&amp;startPg=0&amp;Increment=50&amp;submit=Search</t>
  </si>
  <si>
    <t>MAAVILESIFLKRSQQKKKTSPLNFKKRLFLLTVHKLSYYEYDFERGRRGSKKGSIDVEKITCVETVVPEKNPPPERQIPRRGEESSEMEQISIIERFPYPFQVVYDEGPLYVFSPTEELRKRWIHQLKNVIRYNSDLVQKYHPCFWIDGQYLCCSQTAKNAMGCQILENRNGSLKPGSSHRKTKKPLPPTPEEDQILKKPLPPEPAAAPVSTSELKKVVALYDYMPMNANDLQLRKGDEYFILEESNLPWWRARDKNGQEGYIPSNYVTEAEDSIEMYEWYSKHMTRSQAEQLLKQEGKEGGFIVRDSSKAGKYTVSVFAKSTGDPQGVIRHYVVCSTPQSQYYLAEKHLFSTIPELINYHQHNSAGLISRLKYPVSQQNKNAPSTAGLGYGSWEIDPKDLTFLKELGTGQFGVVKYGKWRGQYDVAIKMIKEGSMSEDEFIEEAKVMMNLSHEKLVQLYGVCTKQRPIFIITEYMANGSLLNYLREMRHRFQTQQLLEMCKDVCEAMEYLESKQFLHRDLAARNCLVNDQGVVKVSDFGLSRYVLDDEYTSSVGSKFPVRWSPPEVLMYSKFSSKSDIWAFGVLMWEIYSLGKMPYERFTNSETAEHIAQGLRLYRPHLASEKVYTIMYSCWHEKADERPTFKILLSNILDVMDEES</t>
  </si>
  <si>
    <t>1K2P,1QLY,2Z0P,3OCT,3PIX,3PIY,3PIZ,3PJ1,3PJ2,3PJ3,6AUB,6HTF,6YYG,8FD9,8FF0,8FLN</t>
  </si>
  <si>
    <t>OC[C@@H]1CC[C@H](CO1)Nc1ncnc2[nH]cc(C(=O)c3ccc(Oc4ccccc4)cc3Cl)c12</t>
  </si>
  <si>
    <t>US11020398, Compound I-123</t>
  </si>
  <si>
    <t>http://www.bindingdb.org/bind/chemsearch/marvin/MolStructure.jsp?monomerid=499811</t>
  </si>
  <si>
    <t>http://www.bindingdb.org/jsp/dbsearch/PrimarySearch_ki.jsp?energyterm=kJ/mole&amp;tag=r21&amp;monomerid=499811&amp;enzyme=Tyrosine-protein+kinase+BTK+%5BC481S%5D&amp;column=ki&amp;startPg=0&amp;Increment=50&amp;submit=Search</t>
  </si>
  <si>
    <t>HRA</t>
  </si>
  <si>
    <t>6E4F</t>
  </si>
  <si>
    <t>CN1CCN(Cc2ccc(cc2)-c2cc3c(nc(N)nc3[nH]2)-c2cccc(c2CO)-n2ccc3cc(cc(F)c3c2=O)C2CC2)CC1</t>
  </si>
  <si>
    <t>InChI=1S/C37H36FN7O2/c1-43-13-15-44(16-14-43)20-22-5-7-24(8-6-22)31-19-28-34(41-37(39)42-35(28)40-31)27-3-2-4-32(29(27)21-46)45-12-11-25-17-26(23-9-10-23)18-30(38)33(25)36(45)47/h2-8,11-12,17-19,23,46H,9-10,13-16,20-21H2,1H3,(H3,39,40,41,42)</t>
  </si>
  <si>
    <t>RSBBWSKFYDXKRI-UHFFFAOYSA-N</t>
  </si>
  <si>
    <t>2-[3-(2-amino-6-{4-[(4-methylpiperazin- 1-yl)methyl]phenyl}-7H-pyrrolo[2,3- d]pyrimidin-4-yl)-2-(hydroxy- methyl)phenyl]-6-cyclopropyl- 8-fluoroisoquinolin-1(2H)-one::US10793575, Example 8</t>
  </si>
  <si>
    <t>10.7270/Q2RV0RSG</t>
  </si>
  <si>
    <t>aid1804864</t>
  </si>
  <si>
    <t>US10793575</t>
  </si>
  <si>
    <t>Kawahata, W; Kiyoi, T; Irie, T; Asami, T; Sawa, M; Kashimoto, S</t>
  </si>
  <si>
    <t>CARNA BIOSCIENCES, INC.</t>
  </si>
  <si>
    <t>http://www.bindingdb.org/bind/chemsearch/marvin/MolStructure.jsp?monomerid=465733</t>
  </si>
  <si>
    <t>http://www.bindingdb.org/jsp/dbsearch/PrimarySearch_ki.jsp?energyterm=kJ/mole&amp;tag=r21&amp;monomerid=465733&amp;enzyme=Tyrosine-protein+kinase+BTK+%5BC481S%5D&amp;column=ki&amp;startPg=0&amp;Increment=50&amp;submit=Search</t>
  </si>
  <si>
    <t>COCCC(=O)NC12CCC(CC1)(C2)c1nc(-c2ccc(Oc3ccccc3)cc2)c2c(N)nccn12</t>
  </si>
  <si>
    <t>InChI=1S/C29H31N5O3/c1-36-18-11-23(35)33-29-14-12-28(19-29,13-15-29)27-32-24(25-26(30)31-16-17-34(25)27)20-7-9-22(10-8-20)37-21-5-3-2-4-6-21/h2-10,16-17H,11-15,18-19H2,1H3,(H2,30,31)(H,33,35)</t>
  </si>
  <si>
    <t>USTASIDAUZQAQI-UHFFFAOYSA-N</t>
  </si>
  <si>
    <t>US11420975, Compound A-13-2</t>
  </si>
  <si>
    <t>10.7270/Q2ZG6WF0</t>
  </si>
  <si>
    <t>aid1806757</t>
  </si>
  <si>
    <t>US11420975</t>
  </si>
  <si>
    <t>Chen, R</t>
  </si>
  <si>
    <t>TRANSTHERA SCIENCES (NANJING), INC.</t>
  </si>
  <si>
    <t>http://www.bindingdb.org/bind/chemsearch/marvin/MolStructure.jsp?monomerid=568370</t>
  </si>
  <si>
    <t>http://www.bindingdb.org/jsp/dbsearch/PrimarySearch_ki.jsp?energyterm=kJ/mole&amp;tag=r21&amp;monomerid=568370&amp;enzyme=Tyrosine-protein+kinase+BTK+%5BC481S%5D&amp;column=ki&amp;startPg=0&amp;Increment=50&amp;submit=Search</t>
  </si>
  <si>
    <t>Nc1ncnc2n(c(=O)n(-c3ccc(cc3)C(=O)Nc3cc(ccn3)C(F)(F)F)c12)C12CCC(CC1)(C2)NC(=O)CN1CCOCC1</t>
  </si>
  <si>
    <t>InChI=1S/C31H32F3N9O4/c32-31(33,34)20-5-10-36-22(15-20)39-27(45)19-1-3-21(4-2-19)42-24-25(35)37-18-38-26(24)43(28(42)46)30-8-6-29(17-30,7-9-30)40-23(44)16-41-11-13-47-14-12-41/h1-5,10,15,18H,6-9,11-14,16-17H2,(H,40,44)(H2,35,37,38)(H,36,39,45)</t>
  </si>
  <si>
    <t>RYOCETROHGEGHL-UHFFFAOYSA-N</t>
  </si>
  <si>
    <t>US11420975, Compound C-7-2</t>
  </si>
  <si>
    <t>http://www.bindingdb.org/bind/chemsearch/marvin/MolStructure.jsp?monomerid=568383</t>
  </si>
  <si>
    <t>http://www.bindingdb.org/jsp/dbsearch/PrimarySearch_ki.jsp?energyterm=kJ/mole&amp;tag=r21&amp;monomerid=568383&amp;enzyme=Tyrosine-protein+kinase+BTK+%5BC481S%5D&amp;column=ki&amp;startPg=0&amp;Increment=50&amp;submit=Search</t>
  </si>
  <si>
    <t>Nc1nccn2c(nc(-c3ccc(cc3)C(=O)Nc3cc(ccn3)C(F)(F)F)c12)C12CCC(CC1)(C2)NC(=O)C1(CCOCC1)C#N</t>
  </si>
  <si>
    <t>InChI=1S/C33H31F3N8O3/c34-33(35,36)22-5-12-39-23(17-22)41-27(45)21-3-1-20(2-4-21)24-25-26(38)40-13-14-44(25)28(42-24)30-6-8-32(18-30,9-7-30)43-29(46)31(19-37)10-15-47-16-11-31/h1-5,12-14,17H,6-11,15-16,18H2,(H2,38,40)(H,43,46)(H,39,41,45)</t>
  </si>
  <si>
    <t>SSJSGRWLHAFBER-UHFFFAOYSA-N</t>
  </si>
  <si>
    <t>US11420975, Compound A-10-15</t>
  </si>
  <si>
    <t>http://www.bindingdb.org/bind/chemsearch/marvin/MolStructure.jsp?monomerid=568362</t>
  </si>
  <si>
    <t>http://www.bindingdb.org/jsp/dbsearch/PrimarySearch_ki.jsp?energyterm=kJ/mole&amp;tag=r21&amp;monomerid=568362&amp;enzyme=Tyrosine-protein+kinase+BTK+%5BC481S%5D&amp;column=ki&amp;startPg=0&amp;Increment=50&amp;submit=Search</t>
  </si>
  <si>
    <t>CC(C#N)C(=O)NC12CCC(CC1)(C2)c1nc(-c2ccc(cc2)C(=O)Nc2cc(ccn2)C(F)(F)F)c2c(N)nccn12</t>
  </si>
  <si>
    <t>InChI=1S/C30H27F3N8O2/c1-17(15-34)25(42)40-29-9-7-28(16-29,8-10-29)27-39-22(23-24(35)37-12-13-41(23)27)18-2-4-19(5-3-18)26(43)38-21-14-20(6-11-36-21)30(31,32)33/h2-6,11-14,17H,7-10,16H2,1H3,(H2,35,37)(H,40,42)(H,36,38,43)</t>
  </si>
  <si>
    <t>BSSLOYQJBJFBRU-UHFFFAOYSA-N</t>
  </si>
  <si>
    <t>US11420975, Compound A-10-14</t>
  </si>
  <si>
    <t>http://www.bindingdb.org/bind/chemsearch/marvin/MolStructure.jsp?monomerid=568361</t>
  </si>
  <si>
    <t>http://www.bindingdb.org/jsp/dbsearch/PrimarySearch_ki.jsp?energyterm=kJ/mole&amp;tag=r21&amp;monomerid=568361&amp;enzyme=Tyrosine-protein+kinase+BTK+%5BC481S%5D&amp;column=ki&amp;startPg=0&amp;Increment=50&amp;submit=Search</t>
  </si>
  <si>
    <t>Nc1nccn2c(nc(-c3ccc(cc3)C(=O)Nc3cc(ccn3)C(F)(F)F)c12)C12CCC(CC1)(C2)NC(=O)C1(CC1)C#N</t>
  </si>
  <si>
    <t>InChI=1S/C31H27F3N8O2/c32-31(33,34)20-5-12-37-21(15-20)39-25(43)19-3-1-18(2-4-19)22-23-24(36)38-13-14-42(23)26(40-22)28-8-10-30(16-28,11-9-28)41-27(44)29(17-35)6-7-29/h1-5,12-15H,6-11,16H2,(H2,36,38)(H,41,44)(H,37,39,43)</t>
  </si>
  <si>
    <t>XVHSVVGAMXHAOL-UHFFFAOYSA-N</t>
  </si>
  <si>
    <t>US11420975, Compound A-10-12</t>
  </si>
  <si>
    <t>http://www.bindingdb.org/bind/chemsearch/marvin/MolStructure.jsp?monomerid=568359</t>
  </si>
  <si>
    <t>http://www.bindingdb.org/jsp/dbsearch/PrimarySearch_ki.jsp?energyterm=kJ/mole&amp;tag=r21&amp;monomerid=568359&amp;enzyme=Tyrosine-protein+kinase+BTK+%5BC481S%5D&amp;column=ki&amp;startPg=0&amp;Increment=50&amp;submit=Search</t>
  </si>
  <si>
    <t>Nc1nccn2c(nc(-c3ccc(cc3)C(=O)Nc3cc(ccn3)C(F)(F)F)c12)C12CCC(CC1)(C2)NC(=O)C1CCCO1</t>
  </si>
  <si>
    <t>InChI=1S/C31H30F3N7O3/c32-31(33,34)20-7-12-36-22(16-20)38-26(42)19-5-3-18(4-6-19)23-24-25(35)37-13-14-41(24)28(39-23)29-8-10-30(17-29,11-9-29)40-27(43)21-2-1-15-44-21/h3-7,12-14,16,21H,1-2,8-11,15,17H2,(H2,35,37)(H,40,43)(H,36,38,42)</t>
  </si>
  <si>
    <t>XLPNQFQZYNPFRL-UHFFFAOYSA-N</t>
  </si>
  <si>
    <t>US11420975, Compound A-10-11</t>
  </si>
  <si>
    <t>http://www.bindingdb.org/bind/chemsearch/marvin/MolStructure.jsp?monomerid=568358</t>
  </si>
  <si>
    <t>http://www.bindingdb.org/jsp/dbsearch/PrimarySearch_ki.jsp?energyterm=kJ/mole&amp;tag=r21&amp;monomerid=568358&amp;enzyme=Tyrosine-protein+kinase+BTK+%5BC481S%5D&amp;column=ki&amp;startPg=0&amp;Increment=50&amp;submit=Search</t>
  </si>
  <si>
    <t>COCC(=O)NC12CCC(CC1)(C2)c1nc(-c2ccc(cc2)C(=O)Nc2cc(ccn2)C(F)(F)F)c2c(N)nccn12</t>
  </si>
  <si>
    <t>InChI=1S/C29H28F3N7O3/c1-42-15-21(40)38-28-9-7-27(16-28,8-10-28)26-37-22(23-24(33)35-12-13-39(23)26)17-2-4-18(5-3-17)25(41)36-20-14-19(6-11-34-20)29(30,31)32/h2-6,11-14H,7-10,15-16H2,1H3,(H2,33,35)(H,38,40)(H,34,36,41)</t>
  </si>
  <si>
    <t>JIHRZOSZENHGGH-UHFFFAOYSA-N</t>
  </si>
  <si>
    <t>US11420975, Compound A-10-7</t>
  </si>
  <si>
    <t>http://www.bindingdb.org/bind/chemsearch/marvin/MolStructure.jsp?monomerid=568355</t>
  </si>
  <si>
    <t>http://www.bindingdb.org/jsp/dbsearch/PrimarySearch_ki.jsp?energyterm=kJ/mole&amp;tag=r21&amp;monomerid=568355&amp;enzyme=Tyrosine-protein+kinase+BTK+%5BC481S%5D&amp;column=ki&amp;startPg=0&amp;Increment=50&amp;submit=Search</t>
  </si>
  <si>
    <t>Nc1nccn2c(nc(-c3ccc(cc3)C(=O)Nc3cc(ccn3)C(F)(F)F)c12)C12CCC(CC1)(C2)NC(=O)C=C</t>
  </si>
  <si>
    <t>InChI=1S/C29H26F3N7O2/c1-2-21(40)38-28-10-8-27(16-28,9-11-28)26-37-22(23-24(33)35-13-14-39(23)26)17-3-5-18(6-4-17)25(41)36-20-15-19(7-12-34-20)29(30,31)32/h2-7,12-15H,1,8-11,16H2,(H2,33,35)(H,38,40)(H,34,36,41)</t>
  </si>
  <si>
    <t>YJMALCLMFJGEMO-UHFFFAOYSA-N</t>
  </si>
  <si>
    <t>US11420975, Compound A-10-3</t>
  </si>
  <si>
    <t>http://www.bindingdb.org/bind/chemsearch/marvin/MolStructure.jsp?monomerid=568352</t>
  </si>
  <si>
    <t>http://www.bindingdb.org/jsp/dbsearch/PrimarySearch_ki.jsp?energyterm=kJ/mole&amp;tag=r21&amp;monomerid=568352&amp;enzyme=Tyrosine-protein+kinase+BTK+%5BC481S%5D&amp;column=ki&amp;startPg=0&amp;Increment=50&amp;submit=Search</t>
  </si>
  <si>
    <t>COC\C=C\C(=O)NC12CCC(CC1)(C2)c1nc(-c2ccc(cc2)C(=O)Nc2cc(ccn2)C(F)(F)F)c2c(N)nccn12</t>
  </si>
  <si>
    <t>InChI=1S/C31H30F3N7O3/c1-44-16-2-3-23(42)40-30-11-9-29(18-30,10-12-30)28-39-24(25-26(35)37-14-15-41(25)28)19-4-6-20(7-5-19)27(43)38-22-17-21(8-13-36-22)31(32,33)34/h2-8,13-15,17H,9-12,16,18H2,1H3,(H2,35,37)(H,40,42)(H,36,38,43)/b3-2+</t>
  </si>
  <si>
    <t>LKGBJWKJWKQNGI-NSCUHMNNSA-N</t>
  </si>
  <si>
    <t>US11420975, Compound A-10-1</t>
  </si>
  <si>
    <t>http://www.bindingdb.org/bind/chemsearch/marvin/MolStructure.jsp?monomerid=568351</t>
  </si>
  <si>
    <t>http://www.bindingdb.org/jsp/dbsearch/PrimarySearch_ki.jsp?energyterm=kJ/mole&amp;tag=r21&amp;monomerid=568351&amp;enzyme=Tyrosine-protein+kinase+BTK+%5BC481S%5D&amp;column=ki&amp;startPg=0&amp;Increment=50&amp;submit=Search</t>
  </si>
  <si>
    <t>CC#CC(=O)NC12CCC(CC1)(C2)c1nc(-c2ccc(Oc3ccccc3)cc2)c2c(N)nccn12</t>
  </si>
  <si>
    <t>InChI=1S/C29H27N5O2/c1-2-6-23(35)33-29-15-13-28(19-29,14-16-29)27-32-24(25-26(30)31-17-18-34(25)27)20-9-11-22(12-10-20)36-21-7-4-3-5-8-21/h3-5,7-12,17-18H,13-16,19H2,1H3,(H2,30,31)(H,33,35)</t>
  </si>
  <si>
    <t>FIIVRSQNXSXIPX-UHFFFAOYSA-N</t>
  </si>
  <si>
    <t>US11420975, Compound A-7-14</t>
  </si>
  <si>
    <t>http://www.bindingdb.org/bind/chemsearch/marvin/MolStructure.jsp?monomerid=568350</t>
  </si>
  <si>
    <t>http://www.bindingdb.org/jsp/dbsearch/PrimarySearch_ki.jsp?energyterm=kJ/mole&amp;tag=r21&amp;monomerid=568350&amp;enzyme=Tyrosine-protein+kinase+BTK+%5BC481S%5D&amp;column=ki&amp;startPg=0&amp;Increment=50&amp;submit=Search</t>
  </si>
  <si>
    <t>COc1ccc(F)cc1C(=O)NCc1ccc(cc1)-c1nc(n2ccnc(N)c12)C12CCC(CC1)(C2)NC(=O)C#CC</t>
  </si>
  <si>
    <t>InChI=1S/C32H31FN6O3/c1-3-4-25(40)38-32-13-11-31(19-32,12-14-32)30-37-26(27-28(34)35-15-16-39(27)30)21-7-5-20(6-8-21)18-36-29(41)23-17-22(33)9-10-24(23)42-2/h5-10,15-17H,11-14,18-19H2,1-2H3,(H2,34,35)(H,36,41)(H,38,40)</t>
  </si>
  <si>
    <t>RVICBXJKGXZNSP-UHFFFAOYSA-N</t>
  </si>
  <si>
    <t>US11420975, Compound A-7-12</t>
  </si>
  <si>
    <t>http://www.bindingdb.org/bind/chemsearch/marvin/MolStructure.jsp?monomerid=568349</t>
  </si>
  <si>
    <t>http://www.bindingdb.org/jsp/dbsearch/PrimarySearch_ki.jsp?energyterm=kJ/mole&amp;tag=r21&amp;monomerid=568349&amp;enzyme=Tyrosine-protein+kinase+BTK+%5BC481S%5D&amp;column=ki&amp;startPg=0&amp;Increment=50&amp;submit=Search</t>
  </si>
  <si>
    <t>CC#CC(=O)NC12CCC(CC1)(C2)c1nc(-c2ccc(cc2F)C(=O)Nc2cc(ccn2)C(F)(F)F)c2c(N)nccn12</t>
  </si>
  <si>
    <t>InChI=1S/C30H25F4N7O2/c1-2-3-22(42)40-29-9-7-28(16-29,8-10-29)27-39-23(24-25(35)37-12-13-41(24)27)19-5-4-17(14-20(19)31)26(43)38-21-15-18(6-11-36-21)30(32,33)34/h4-6,11-15H,7-10,16H2,1H3,(H2,35,37)(H,40,42)(H,36,38,43)</t>
  </si>
  <si>
    <t>KWYLICBMAMBAAD-UHFFFAOYSA-N</t>
  </si>
  <si>
    <t>US11420975, Compound A-7-9</t>
  </si>
  <si>
    <t>http://www.bindingdb.org/bind/chemsearch/marvin/MolStructure.jsp?monomerid=568348</t>
  </si>
  <si>
    <t>http://www.bindingdb.org/jsp/dbsearch/PrimarySearch_ki.jsp?energyterm=kJ/mole&amp;tag=r21&amp;monomerid=568348&amp;enzyme=Tyrosine-protein+kinase+BTK+%5BC481S%5D&amp;column=ki&amp;startPg=0&amp;Increment=50&amp;submit=Search</t>
  </si>
  <si>
    <t>CC#CC(=O)NC12CCC(CC1)(C2)c1nc(-c2ccc(cc2)C(=O)Nc2cc(ccn2)C#N)c2c(N)nccn12</t>
  </si>
  <si>
    <t>InChI=1S/C30H26N8O2/c1-2-3-23(39)37-30-11-9-29(18-30,10-12-30)28-36-24(25-26(32)34-14-15-38(25)28)20-4-6-21(7-5-20)27(40)35-22-16-19(17-31)8-13-33-22/h4-8,13-16H,9-12,18H2,1H3,(H2,32,34)(H,37,39)(H,33,35,40)</t>
  </si>
  <si>
    <t>NKZUQAYGQWGRPV-UHFFFAOYSA-N</t>
  </si>
  <si>
    <t>US11420975, Compound A-7-5</t>
  </si>
  <si>
    <t>http://www.bindingdb.org/bind/chemsearch/marvin/MolStructure.jsp?monomerid=568347</t>
  </si>
  <si>
    <t>http://www.bindingdb.org/jsp/dbsearch/PrimarySearch_ki.jsp?energyterm=kJ/mole&amp;tag=r21&amp;monomerid=568347&amp;enzyme=Tyrosine-protein+kinase+BTK+%5BC481S%5D&amp;column=ki&amp;startPg=0&amp;Increment=50&amp;submit=Search</t>
  </si>
  <si>
    <t>CC#CC(=O)NC12CCC(CC1)(C2)c1nc(-c2ccc(cc2)C(=O)Nc2cc(ccn2)C(F)(F)F)c2c(N)nccn12</t>
  </si>
  <si>
    <t>InChI=1S/C30H26F3N7O2/c1-2-3-22(41)39-29-11-9-28(17-29,10-12-29)27-38-23(24-25(34)36-14-15-40(24)27)18-4-6-19(7-5-18)26(42)37-21-16-20(8-13-35-21)30(31,32)33/h4-8,13-16H,9-12,17H2,1H3,(H2,34,36)(H,39,41)(H,35,37,42)</t>
  </si>
  <si>
    <t>SKBKPKMITAVNJB-UHFFFAOYSA-N</t>
  </si>
  <si>
    <t>US11420975, Compound A-7-3</t>
  </si>
  <si>
    <t>http://www.bindingdb.org/bind/chemsearch/marvin/MolStructure.jsp?monomerid=568346</t>
  </si>
  <si>
    <t>http://www.bindingdb.org/jsp/dbsearch/PrimarySearch_ki.jsp?energyterm=kJ/mole&amp;tag=r21&amp;monomerid=568346&amp;enzyme=Tyrosine-protein+kinase+BTK+%5BC481S%5D&amp;column=ki&amp;startPg=0&amp;Increment=50&amp;submit=Search</t>
  </si>
  <si>
    <t>CC#CC(=O)NC12CCC(CC1)(C2)c1nc(-c2ccc(cc2)C(=O)Nc2cc(F)ccn2)c2c(N)nccn12</t>
  </si>
  <si>
    <t>InChI=1S/C29H26FN7O2/c1-2-3-22(38)36-29-11-9-28(17-29,10-12-29)27-35-23(24-25(31)33-14-15-37(24)27)18-4-6-19(7-5-18)26(39)34-21-16-20(30)8-13-32-21/h4-8,13-16H,9-12,17H2,1H3,(H2,31,33)(H,36,38)(H,32,34,39)</t>
  </si>
  <si>
    <t>JXCZOXSAEJVNEB-UHFFFAOYSA-N</t>
  </si>
  <si>
    <t>US11420975, Compound A-7-2</t>
  </si>
  <si>
    <t>http://www.bindingdb.org/bind/chemsearch/marvin/MolStructure.jsp?monomerid=568345</t>
  </si>
  <si>
    <t>http://www.bindingdb.org/jsp/dbsearch/PrimarySearch_ki.jsp?energyterm=kJ/mole&amp;tag=r21&amp;monomerid=568345&amp;enzyme=Tyrosine-protein+kinase+BTK+%5BC481S%5D&amp;column=ki&amp;startPg=0&amp;Increment=50&amp;submit=Search</t>
  </si>
  <si>
    <t>Nc1nc(-c2cccc(c2CO)-n2ccc3cc(cc(F)c3c2=O)C2CC2)c2cc([nH]c2n1)-c1ccc(CN2CCN(CCO)CC2)cc1</t>
  </si>
  <si>
    <t>InChI=1S/C38H38FN7O3/c39-31-19-27(24-8-9-24)18-26-10-11-46(37(49)34(26)31)33-3-1-2-28(30(33)22-48)35-29-20-32(41-36(29)43-38(40)42-35)25-6-4-23(5-7-25)21-45-14-12-44(13-15-45)16-17-47/h1-7,10-11,18-20,24,47-48H,8-9,12-17,21-22H2,(H3,40,41,42,43)</t>
  </si>
  <si>
    <t>BZFILMQHPUXYPI-UHFFFAOYSA-N</t>
  </si>
  <si>
    <t>2-{3-[2-amino-6-(4- {[4-(2-hydroxy- ethyl)piperazin-1- yl]methyl}phenyl)- 7H-pyrrolo[2,3- d]pyrimidin-4-yl]-2- (hydroxy- methyl)phenyl}-6- cyclopropyl- 8-fluoroisoquinolin- 1(2H)-one::US10793575, Example 61</t>
  </si>
  <si>
    <t>http://www.bindingdb.org/bind/chemsearch/marvin/MolStructure.jsp?monomerid=468311</t>
  </si>
  <si>
    <t>http://www.bindingdb.org/jsp/dbsearch/PrimarySearch_ki.jsp?energyterm=kJ/mole&amp;tag=r21&amp;monomerid=468311&amp;enzyme=Tyrosine-protein+kinase+BTK+%5BC481S%5D&amp;column=ki&amp;startPg=0&amp;Increment=50&amp;submit=Search</t>
  </si>
  <si>
    <t>Nc1nc(-c2cccc(c2CO)-n2ccc3cc(cc(F)c3c2=O)C2CC2)c2cc([nH]c2n1)C1=CCS(=O)(=O)CC1</t>
  </si>
  <si>
    <t>InChI=1S/C30H26FN5O4S/c31-23-13-19(16-4-5-16)12-18-6-9-36(29(38)26(18)23)25-3-1-2-20(22(25)15-37)27-21-14-24(33-28(21)35-30(32)34-27)17-7-10-41(39,40)11-8-17/h1-3,6-7,9,12-14,16,37H,4-5,8,10-11,15H2,(H3,32,33,34,35)</t>
  </si>
  <si>
    <t>LGOZFWQUICIAAM-UHFFFAOYSA-N</t>
  </si>
  <si>
    <t>2-{3-[2-amino-6- (1,1-dioxido-3,6- dihydro-2H- thiopyran-4-yl)- 7H-pyrrolo[2,3- d]pyrimidin-4-yl]- 2-(hydroxy- methyl)phenyl}-6- cyclopropyl- 8-fluoroisoquinolin- 1(2H)-one::US10793575, Example 83</t>
  </si>
  <si>
    <t>http://www.bindingdb.org/bind/chemsearch/marvin/MolStructure.jsp?monomerid=468314</t>
  </si>
  <si>
    <t>http://www.bindingdb.org/jsp/dbsearch/PrimarySearch_ki.jsp?energyterm=kJ/mole&amp;tag=r21&amp;monomerid=468314&amp;enzyme=Tyrosine-protein+kinase+BTK+%5BC481S%5D&amp;column=ki&amp;startPg=0&amp;Increment=50&amp;submit=Search</t>
  </si>
  <si>
    <t>CN1CCN(CC1)C(=O)N1CCC(=CC1)c1cc2c(nc(N)nc2[nH]1)-c1cccc(c1CO)-n1ccc2cc(cc(F)c2c1=O)C1CC1</t>
  </si>
  <si>
    <t>InChI=1S/C36H37FN8O3/c1-42-13-15-44(16-14-42)36(48)43-10-7-22(8-11-43)29-19-26-32(40-35(38)41-33(26)39-29)25-3-2-4-30(27(25)20-46)45-12-9-23-17-24(21-5-6-21)18-28(37)31(23)34(45)47/h2-4,7,9,12,17-19,21,46H,5-6,8,10-11,13-16,20H2,1H3,(H3,38,39,40,41)</t>
  </si>
  <si>
    <t>MJKMVJSOHIGIKI-UHFFFAOYSA-N</t>
  </si>
  <si>
    <t>2-(3-{2-amino-6- [1-(4-methylpiperazine-1- carbonyl)-1,2,3,6- tetrahydropyridin-4-yl]- 7H-pyrrolo[2,3- d]pyrimidin-4-yl}- 2-(hydroxy- methyl)phenyl)-6- cyclopropyl- 8-fluoroisoquinolin- 1(2H)-one::US10793575, Example 71</t>
  </si>
  <si>
    <t>http://www.bindingdb.org/bind/chemsearch/marvin/MolStructure.jsp?monomerid=468313</t>
  </si>
  <si>
    <t>http://www.bindingdb.org/jsp/dbsearch/PrimarySearch_ki.jsp?energyterm=kJ/mole&amp;tag=r21&amp;monomerid=468313&amp;enzyme=Tyrosine-protein+kinase+BTK+%5BC481S%5D&amp;column=ki&amp;startPg=0&amp;Increment=50&amp;submit=Search</t>
  </si>
  <si>
    <t>Cn1cc(cn1)-c1cc2c(nc(N)nc2[nH]1)-c1cccc(c1CO)-n1ccc2cc(cc(F)c2c1=O)C1CC1</t>
  </si>
  <si>
    <t>InChI=1S/C29H24FN7O2/c1-36-13-18(12-32-36)23-11-20-26(34-29(31)35-27(20)33-23)19-3-2-4-24(21(19)14-38)37-8-7-16-9-17(15-5-6-15)10-22(30)25(16)28(37)39/h2-4,7-13,15,38H,5-6,14H2,1H3,(H3,31,33,34,35)</t>
  </si>
  <si>
    <t>KMABFBPIJVNLSQ-UHFFFAOYSA-N</t>
  </si>
  <si>
    <t>2-{3-[2-amino-6-(1-methyl-1H-pyrazol- 4-yl)-7H-pyrrolo[2,3-d]pyrimidin- 4-yl]-2-(hydroxymethyl)phenyl]- 6-cyclopropyl-8-fluoroisoquinolin- 1(2H)-one::US10793575, Example 13</t>
  </si>
  <si>
    <t>http://www.bindingdb.org/bind/chemsearch/marvin/MolStructure.jsp?monomerid=465738</t>
  </si>
  <si>
    <t>http://www.bindingdb.org/jsp/dbsearch/PrimarySearch_ki.jsp?energyterm=kJ/mole&amp;tag=r21&amp;monomerid=465738&amp;enzyme=Tyrosine-protein+kinase+BTK+%5BC481S%5D&amp;column=ki&amp;startPg=0&amp;Increment=50&amp;submit=Search</t>
  </si>
  <si>
    <t>CS(=O)(=O)NC[C@@H]1CC[C@H](CO1)Nc1c(F)cnc2[nH]cc(C(=O)c3ccc(Oc4ccccc4F)cc3F)c12</t>
  </si>
  <si>
    <t>N-(((2S,5R)-5-((5-fluoro-3-(2-fluoro-4- (2-fluorophenoxy)benzoyl)-1H- pyrrolo[2,3-b]pyridin-4- yl)amino)tetrahydro-2H-pyran-2- yl)methyl)methanesulfonamide::US20230406856, Example 2</t>
  </si>
  <si>
    <t>10.7270/Q2KH0SGV</t>
  </si>
  <si>
    <t>US20230406856</t>
  </si>
  <si>
    <t>TAN, H; LIU, Q; WANG, Y; JIANG, L; LIN, S; ZHAO, X; WANG, W</t>
  </si>
  <si>
    <t>Fochon Biosciences</t>
  </si>
  <si>
    <t>http://www.bindingdb.org/bind/chemsearch/marvin/MolStructure.jsp?monomerid=642374</t>
  </si>
  <si>
    <t>http://www.bindingdb.org/jsp/dbsearch/PrimarySearch_ki.jsp?energyterm=kJ/mole&amp;tag=r21&amp;monomerid=642374&amp;enzyme=Tyrosine-protein+kinase+BTK+%5BC481S%5D&amp;column=ki&amp;startPg=0&amp;Increment=50&amp;submit=Search</t>
  </si>
  <si>
    <t>CS(=O)(=O)N1CCC(=CC1)c1cc2c(nc(N)nc2[nH]1)-c1cccc(c1CO)-n1ccc2cc(cc(F)c2c1=O)C1CC1</t>
  </si>
  <si>
    <t>InChI=1S/C31H29FN6O4S/c1-43(41,42)37-10-7-18(8-11-37)25-15-22-28(35-31(33)36-29(22)34-25)21-3-2-4-26(23(21)16-39)38-12-9-19-13-20(17-5-6-17)14-24(32)27(19)30(38)40/h2-4,7,9,12-15,17,39H,5-6,8,10-11,16H2,1H3,(H3,33,34,35,36)</t>
  </si>
  <si>
    <t>KMHTXTLBXNSTGM-UHFFFAOYSA-N</t>
  </si>
  <si>
    <t>2-(3-{2-amino-6-[1- (methylsulfonyl)- 1,2,3,6- tetrahydropyridin-4-yl]- 7H-pyrrolo[2,3- d]pyrimidin-4-yl}- 2-(hydroxy- methyl)phenyl)-6- cyclopropyl- 8-fluoroisoquinolin- 1(2H)-one::US10793575, Example 89</t>
  </si>
  <si>
    <t>http://www.bindingdb.org/bind/chemsearch/marvin/MolStructure.jsp?monomerid=468318</t>
  </si>
  <si>
    <t>http://www.bindingdb.org/jsp/dbsearch/PrimarySearch_ki.jsp?energyterm=kJ/mole&amp;tag=r21&amp;monomerid=468318&amp;enzyme=Tyrosine-protein+kinase+BTK+%5BC481S%5D&amp;column=ki&amp;startPg=0&amp;Increment=50&amp;submit=Search</t>
  </si>
  <si>
    <t>CCN(CC)Cc1ccc(cc1)-c1cc2c(nc(N)nc2[nH]1)-c1cccc(c1CO)-n1ccc2cc(cc(F)c2c1=O)C1CC1</t>
  </si>
  <si>
    <t>InChI=1S/C36H35FN6O2/c1-3-42(4-2)19-21-8-10-23(11-9-21)30-18-27-33(40-36(38)41-34(27)39-30)26-6-5-7-31(28(26)20-44)43-15-14-24-16-25(22-12-13-22)17-29(37)32(24)35(43)45/h5-11,14-18,22,44H,3-4,12-13,19-20H2,1-2H3,(H3,38,39,40,41)</t>
  </si>
  <si>
    <t>NAYVCYNRDSSGLK-UHFFFAOYSA-N</t>
  </si>
  <si>
    <t>2-[3-(2-amino-6-{4- [(diethyl- amino)methyl]phenyl}- 7H-pyrrolo[2,3- d]pyrimidin-4-yl)-2- (hydroxy- methyl)phenyl]-6- cyclopropyl- 8-fluoroisoquinolin- 1(2H)-one::US10793575, Example 52</t>
  </si>
  <si>
    <t>http://www.bindingdb.org/bind/chemsearch/marvin/MolStructure.jsp?monomerid=468308</t>
  </si>
  <si>
    <t>http://www.bindingdb.org/jsp/dbsearch/PrimarySearch_ki.jsp?energyterm=kJ/mole&amp;tag=r21&amp;monomerid=468308&amp;enzyme=Tyrosine-protein+kinase+BTK+%5BC481S%5D&amp;column=ki&amp;startPg=0&amp;Increment=50&amp;submit=Search</t>
  </si>
  <si>
    <t>CN(C)Cc1ccc(cc1)-c1cc2c(nc(N)nc2[nH]1)-c1cccc(c1CO)-n1ccc2cc(cc(F)c2c1=O)C1CC1</t>
  </si>
  <si>
    <t>InChI=1S/C34H31FN6O2/c1-40(2)17-19-6-8-21(9-7-19)28-16-25-31(38-34(36)39-32(25)37-28)24-4-3-5-29(26(24)18-42)41-13-12-22-14-23(20-10-11-20)15-27(35)30(22)33(41)43/h3-9,12-16,20,42H,10-11,17-18H2,1-2H3,(H3,36,37,38,39)</t>
  </si>
  <si>
    <t>NNQWNSRUFOBGIL-UHFFFAOYSA-N</t>
  </si>
  <si>
    <t>2-[3-(2-amino-6-{4- [(dimethyl- amino)methyl]phenyl}- 7H-pyrrolo[2,3- d]pyrimidin-4-yl)-2- (hydroxy- methyl)phenyl]-6- cyclopropyl- 8-fluoroisoquinolin- 1(2H)-one::US10793575, Example 51</t>
  </si>
  <si>
    <t>http://www.bindingdb.org/bind/chemsearch/marvin/MolStructure.jsp?monomerid=468307</t>
  </si>
  <si>
    <t>http://www.bindingdb.org/jsp/dbsearch/PrimarySearch_ki.jsp?energyterm=kJ/mole&amp;tag=r21&amp;monomerid=468307&amp;enzyme=Tyrosine-protein+kinase+BTK+%5BC481S%5D&amp;column=ki&amp;startPg=0&amp;Increment=50&amp;submit=Search</t>
  </si>
  <si>
    <t>OC[C@@H]1CC[C@@H](CO1)Nc1ncnc2[nH]cc(C(=O)c3ccc(Oc4ccccc4)cc3Cl)c12</t>
  </si>
  <si>
    <t>(2-chloro-4-phenoxyphenyl)(4- (((3S,6S)-6-(hydroxymethyl)tetrahydro- 2H-pyran-3-yl)amino)-7H-pyrrolo[2,3- d]pyrimidin-5-yl)methanone::US11020398, Compound I-126</t>
  </si>
  <si>
    <t>http://www.bindingdb.org/bind/chemsearch/marvin/MolStructure.jsp?monomerid=499814</t>
  </si>
  <si>
    <t>http://www.bindingdb.org/jsp/dbsearch/PrimarySearch_ki.jsp?energyterm=kJ/mole&amp;tag=r21&amp;monomerid=499814&amp;enzyme=Tyrosine-protein+kinase+BTK+%5BC481S%5D&amp;column=ki&amp;startPg=0&amp;Increment=50&amp;submit=Search</t>
  </si>
  <si>
    <t>CCC(=O)N1CCC(=CC1)c1cc2c(nc(N)nc2[nH]1)-c1cccc(c1CO)-n1ccc2cc(cc(F)c2c1=O)C1CC1</t>
  </si>
  <si>
    <t>InChI=1S/C33H31FN6O3/c1-2-28(42)39-11-8-19(9-12-39)26-16-23-30(37-33(35)38-31(23)36-26)22-4-3-5-27(24(22)17-41)40-13-10-20-14-21(18-6-7-18)15-25(34)29(20)32(40)43/h3-5,8,10,13-16,18,41H,2,6-7,9,11-12,17H2,1H3,(H3,35,36,37,38)</t>
  </si>
  <si>
    <t>GNEWBEFOUWXQRW-UHFFFAOYSA-N</t>
  </si>
  <si>
    <t>2-{3-[2-amino-6- (1-propionyl-1,2,3,6- tetrahydropyridin-4-yl)- 7H-pyrrolo[2,3- d]pyrimidin-4-yl]- 2-(hydroxy- methyl)phenyl}-6- cyclopropyl- 8-fluoroisoquinolin- 1(2H)-one::US10793575, Example 84</t>
  </si>
  <si>
    <t>http://www.bindingdb.org/bind/chemsearch/marvin/MolStructure.jsp?monomerid=468315</t>
  </si>
  <si>
    <t>http://www.bindingdb.org/jsp/dbsearch/PrimarySearch_ki.jsp?energyterm=kJ/mole&amp;tag=r21&amp;monomerid=468315&amp;enzyme=Tyrosine-protein+kinase+BTK+%5BC481S%5D&amp;column=ki&amp;startPg=0&amp;Increment=50&amp;submit=Search</t>
  </si>
  <si>
    <t>Nc1nc(-c2cccc(c2CO)-n2ccc3cc(cc(F)c3c2=O)C2CC2)c2cc([nH]c2n1)-c1ccc(CN2CCCCC2)cc1</t>
  </si>
  <si>
    <t>InChI=1S/C37H35FN6O2/c38-30-18-26(23-11-12-23)17-25-13-16-44(36(46)33(25)30)32-6-4-5-27(29(32)21-45)34-28-19-31(40-35(28)42-37(39)41-34)24-9-7-22(8-10-24)20-43-14-2-1-3-15-43/h4-10,13,16-19,23,45H,1-3,11-12,14-15,20-21H2,(H3,39,40,41,42)</t>
  </si>
  <si>
    <t>RVACLGGHCBHGJW-UHFFFAOYSA-N</t>
  </si>
  <si>
    <t>2-(3-{2-amino-6-[4- (piperidin-1- ylmethyl)phenyl]- 7H-pyrrolo[2,3- d]pyrimidin-4-yl}-2- (hydroxy- methyl)phenyl)-6- cyclopropyl- 8-fluoroisoquinolin- 1(2H)-one::US10793575, Example 54</t>
  </si>
  <si>
    <t>http://www.bindingdb.org/bind/chemsearch/marvin/MolStructure.jsp?monomerid=468310</t>
  </si>
  <si>
    <t>http://www.bindingdb.org/jsp/dbsearch/PrimarySearch_ki.jsp?energyterm=kJ/mole&amp;tag=r21&amp;monomerid=468310&amp;enzyme=Tyrosine-protein+kinase+BTK+%5BC481S%5D&amp;column=ki&amp;startPg=0&amp;Increment=50&amp;submit=Search</t>
  </si>
  <si>
    <t>Nc1nc(-c2cccc(c2CO)-n2ccc3cc(cc(F)c3c2=O)C2CC2)c2cc([nH]c2n1)-c1ccc(CN2CCCC2)cc1</t>
  </si>
  <si>
    <t>InChI=1S/C36H33FN6O2/c37-29-17-25(22-10-11-22)16-24-12-15-43(35(45)32(24)29)31-5-3-4-26(28(31)20-44)33-27-18-30(39-34(27)41-36(38)40-33)23-8-6-21(7-9-23)19-42-13-1-2-14-42/h3-9,12,15-18,22,44H,1-2,10-11,13-14,19-20H2,(H3,38,39,40,41)</t>
  </si>
  <si>
    <t>GLBLQTOOZFBHLR-UHFFFAOYSA-N</t>
  </si>
  <si>
    <t>2-(3-{2-amino-6-[4- (pyrrolidin-1- ylmethyl)phenyl]- 7H-pyrrolo[2,3- d]pyrimidin-4-yl}-2- (hydroxy- methyl)phenyl)-6- cyclopropyl- 8-fluoroisoquinolin- 1(2H)-one::US10793575, Example 53</t>
  </si>
  <si>
    <t>http://www.bindingdb.org/bind/chemsearch/marvin/MolStructure.jsp?monomerid=468309</t>
  </si>
  <si>
    <t>http://www.bindingdb.org/jsp/dbsearch/PrimarySearch_ki.jsp?energyterm=kJ/mole&amp;tag=r21&amp;monomerid=468309&amp;enzyme=Tyrosine-protein+kinase+BTK+%5BC481S%5D&amp;column=ki&amp;startPg=0&amp;Increment=50&amp;submit=Search</t>
  </si>
  <si>
    <t>Nc1nc(-c2cccc(c2CO)-n2ccc3cc(cc(F)c3c2=O)C2CC2)c2cc([nH]c2n1)-c1ccc(CN2CCNC(=O)C2)cc1</t>
  </si>
  <si>
    <t>InChI=1S/C36H32FN7O3/c37-28-15-24(21-8-9-21)14-23-10-12-44(35(47)32(23)28)30-3-1-2-25(27(30)19-45)33-26-16-29(40-34(26)42-36(38)41-33)22-6-4-20(5-7-22)17-43-13-11-39-31(46)18-43/h1-7,10,12,14-16,21,45H,8-9,11,13,17-19H2,(H,39,46)(H3,38,40,41,42)</t>
  </si>
  <si>
    <t>NCCZMIFFXDHQQR-UHFFFAOYSA-N</t>
  </si>
  <si>
    <t>2-[3-(2-amino-6-{4- [(3-oxopiperazin-1- yl)methyl]phenyl}-7H- pyrrolo[2,3- d]pyrimidin-4-yl)-2- (hydroxy- methyl)phenyl}-6- cyclopropyl- 8-fluoroisoquinolin- 1(2H)-one::US10793575, Example 66</t>
  </si>
  <si>
    <t>http://www.bindingdb.org/bind/chemsearch/marvin/MolStructure.jsp?monomerid=468312</t>
  </si>
  <si>
    <t>http://www.bindingdb.org/jsp/dbsearch/PrimarySearch_ki.jsp?energyterm=kJ/mole&amp;tag=r21&amp;monomerid=468312&amp;enzyme=Tyrosine-protein+kinase+BTK+%5BC481S%5D&amp;column=ki&amp;startPg=0&amp;Increment=50&amp;submit=Search</t>
  </si>
  <si>
    <t>CN(C)C(=O)N1CCC(=CC1)c1cc2c(nc(N)nc2[nH]1)-c1cccc(c1CO)-n1ccc2cc(cc(F)c2c1=O)C1CC1</t>
  </si>
  <si>
    <t>InChI=1S/C33H32FN7O3/c1-39(2)33(44)40-11-8-19(9-12-40)26-16-23-29(37-32(35)38-30(23)36-26)22-4-3-5-27(24(22)17-42)41-13-10-20-14-21(18-6-7-18)15-25(34)28(20)31(41)43/h3-5,8,10,13-16,18,42H,6-7,9,11-12,17H2,1-2H3,(H3,35,36,37,38)</t>
  </si>
  <si>
    <t>NFJBREDEMVGORP-UHFFFAOYSA-N</t>
  </si>
  <si>
    <t>4-{2-amino-4-[3- (6-cyclopropyl-8- fluoro-1-oxoisoquinolin- 2(1H)-yl)-2- (hydroxymethyl)phenyl]- 7H-pyrrolo[2,3- d]pyrimidin-6-yl}-N,N- dimethyl-5,6- dihydropyridine-1(2H)- carboxamide::US10793575, Example 87</t>
  </si>
  <si>
    <t>http://www.bindingdb.org/bind/chemsearch/marvin/MolStructure.jsp?monomerid=468316</t>
  </si>
  <si>
    <t>http://www.bindingdb.org/jsp/dbsearch/PrimarySearch_ki.jsp?energyterm=kJ/mole&amp;tag=r21&amp;monomerid=468316&amp;enzyme=Tyrosine-protein+kinase+BTK+%5BC481S%5D&amp;column=ki&amp;startPg=0&amp;Increment=50&amp;submit=Search</t>
  </si>
  <si>
    <t>Nc1nc(-c2cccc(c2CO)-n2ccc3cc(cc(F)c3c2=O)C2CC2)c2nc([nH]c2n1)-c1ccccc1</t>
  </si>
  <si>
    <t>InChI=1S/C30H23FN6O2/c31-22-14-19(16-9-10-16)13-18-11-12-37(29(39)24(18)22)23-8-4-7-20(21(23)15-38)25-26-28(36-30(32)34-25)35-27(33-26)17-5-2-1-3-6-17/h1-8,11-14,16,38H,9-10,15H2,(H3,32,33,34,35,36)</t>
  </si>
  <si>
    <t>DOHFHLXHTLGLKT-UHFFFAOYSA-N</t>
  </si>
  <si>
    <t>2-[3-(2-amino-8-phenyl-9H-purin-6-yl)-2-(hydroxymethyl)phenyl]-6-cyclopropyl-8-fluoroisoquinolin-1(2H)-one::US10793575, Example 2</t>
  </si>
  <si>
    <t>http://www.bindingdb.org/bind/chemsearch/marvin/MolStructure.jsp?monomerid=465727</t>
  </si>
  <si>
    <t>http://www.bindingdb.org/jsp/dbsearch/PrimarySearch_ki.jsp?energyterm=kJ/mole&amp;tag=r21&amp;monomerid=465727&amp;enzyme=Tyrosine-protein+kinase+BTK+%5BC481S%5D&amp;column=ki&amp;startPg=0&amp;Increment=50&amp;submit=Search</t>
  </si>
  <si>
    <t>Nc1nc(-c2cccc(c2CO)-n2ccc3cc(cc(F)c3c2=O)C2CC2)c2cc([nH]c2n1)C1=CCN(CC1)C1COC1</t>
  </si>
  <si>
    <t>InChI=1S/C33H31FN6O3/c34-26-13-21(18-4-5-18)12-20-8-11-40(32(42)29(20)26)28-3-1-2-23(25(28)15-41)30-24-14-27(36-31(24)38-33(35)37-30)19-6-9-39(10-7-19)22-16-43-17-22/h1-3,6,8,11-14,18,22,41H,4-5,7,9-10,15-17H2,(H3,35,36,37,38)</t>
  </si>
  <si>
    <t>LJODJUIHONTDMR-UHFFFAOYSA-N</t>
  </si>
  <si>
    <t>2-(3-{2-amino-6-[1-(oxetan-3-yl)-1,2,3,6-tetrahydropyridin-4-yl]-7H-pyrrolo[2,3-d]pyrimidin-4-yl}-2-(hydroxymethyl)phenyl)-6-cyclopropyl-8-fluoroisoquinolin-1(2H)-one::US10793575, Example 23</t>
  </si>
  <si>
    <t>http://www.bindingdb.org/bind/chemsearch/marvin/MolStructure.jsp?monomerid=465748</t>
  </si>
  <si>
    <t>http://www.bindingdb.org/jsp/dbsearch/PrimarySearch_ki.jsp?energyterm=kJ/mole&amp;tag=r21&amp;monomerid=465748&amp;enzyme=Tyrosine-protein+kinase+BTK+%5BC481S%5D&amp;column=ki&amp;startPg=0&amp;Increment=50&amp;submit=Search</t>
  </si>
  <si>
    <t>Nc1nc(-c2cccc(c2CO)-n2ccc3cc(cc(F)c3c2=O)C2CC2)c2cc([nH]c2n1)C1=CCNCC1</t>
  </si>
  <si>
    <t>InChI=1S/C30H27FN6O2/c31-23-13-19(16-4-5-16)12-18-8-11-37(29(39)26(18)23)25-3-1-2-20(22(25)15-38)27-21-14-24(17-6-9-33-10-7-17)34-28(21)36-30(32)35-27/h1-3,6,8,11-14,16,33,38H,4-5,7,9-10,15H2,(H3,32,34,35,36)</t>
  </si>
  <si>
    <t>DURVPEAYOPCPRO-UHFFFAOYSA-N</t>
  </si>
  <si>
    <t>2-{3-[2-amino-6-(1,2,3,6- tetrahydropyridin-4-yl)- 7H-pyrrolo[2,3- d]pyrimidin-4-yl]- 2-(hydroxy- methyl)phenyl}-6- cyclopropyl- 8-fluoroisoquinolin- 1(2H)-one::US10793575, Example 93</t>
  </si>
  <si>
    <t>http://www.bindingdb.org/bind/chemsearch/marvin/MolStructure.jsp?monomerid=468320</t>
  </si>
  <si>
    <t>http://www.bindingdb.org/jsp/dbsearch/PrimarySearch_ki.jsp?energyterm=kJ/mole&amp;tag=r21&amp;monomerid=468320&amp;enzyme=Tyrosine-protein+kinase+BTK+%5BC481S%5D&amp;column=ki&amp;startPg=0&amp;Increment=50&amp;submit=Search</t>
  </si>
  <si>
    <t>CS(=O)(=O)c1ccc(cc1)-c1cc2c(nc(N)nc2[nH]1)-c1cccc(c1CO)-n1ccc2cc(cc(F)c2c1=O)C1CC1</t>
  </si>
  <si>
    <t>InChI=1S/C32H26FN5O4S/c1-43(41,42)21-9-7-18(8-10-21)26-15-23-29(36-32(34)37-30(23)35-26)22-3-2-4-27(24(22)16-39)38-12-11-19-13-20(17-5-6-17)14-25(33)28(19)31(38)40/h2-4,7-15,17,39H,5-6,16H2,1H3,(H3,34,35,36,37)</t>
  </si>
  <si>
    <t>SZAREFRHVXRJFB-UHFFFAOYSA-N</t>
  </si>
  <si>
    <t>2-(3-{2-amino-6-[4- (methylsulfonyl)phenyl]- 7H-pyrrolo[2,3-d]pyrimidin- 4-yl}-2-(hydroxy- methyl)phenyl)-6- cyclopropyl- 8-fluoroisoquinolin- 1(2H)-one::US10793575, Example 41</t>
  </si>
  <si>
    <t>http://www.bindingdb.org/bind/chemsearch/marvin/MolStructure.jsp?monomerid=465766</t>
  </si>
  <si>
    <t>http://www.bindingdb.org/jsp/dbsearch/PrimarySearch_ki.jsp?energyterm=kJ/mole&amp;tag=r21&amp;monomerid=465766&amp;enzyme=Tyrosine-protein+kinase+BTK+%5BC481S%5D&amp;column=ki&amp;startPg=0&amp;Increment=50&amp;submit=Search</t>
  </si>
  <si>
    <t>Nc1nc(-c2cccc(c2CO)-n2ccc3cc(cc(F)c3c2=O)C2CC2)c2cc([nH]c2n1)-c1cccc(F)n1</t>
  </si>
  <si>
    <t>InChI=1S/C30H22F2N6O2/c31-21-12-17(15-7-8-15)11-16-9-10-38(29(40)26(16)21)24-5-1-3-18(20(24)14-39)27-19-13-23(22-4-2-6-25(32)34-22)35-28(19)37-30(33)36-27/h1-6,9-13,15,39H,7-8,14H2,(H3,33,35,36,37)</t>
  </si>
  <si>
    <t>KHRIXPGDBDYZAL-UHFFFAOYSA-N</t>
  </si>
  <si>
    <t>2-{3-[2-amino-6-(6- fluoropyridin-2-yl)-7H- pyrrolo[2,3-d]pyrimidin- 4-yl]-2-(hydroxy- methyl)phenyl)-6- cyclopropyl- 8-fluoroisoquinolin- 1(2H)-one::US10793575, Example 42</t>
  </si>
  <si>
    <t>http://www.bindingdb.org/bind/chemsearch/marvin/MolStructure.jsp?monomerid=465767</t>
  </si>
  <si>
    <t>http://www.bindingdb.org/jsp/dbsearch/PrimarySearch_ki.jsp?energyterm=kJ/mole&amp;tag=r21&amp;monomerid=465767&amp;enzyme=Tyrosine-protein+kinase+BTK+%5BC481S%5D&amp;column=ki&amp;startPg=0&amp;Increment=50&amp;submit=Search</t>
  </si>
  <si>
    <t>CCN1CCC(=CC1)c1cc2c(nc(N)nc2[nH]1)-c1cccc(c1CO)-n1ccc2cc(cc(F)c2c1=O)C1CC1</t>
  </si>
  <si>
    <t>InChI=1S/C32H31FN6O2/c1-2-38-11-8-19(9-12-38)26-16-23-29(36-32(34)37-30(23)35-26)22-4-3-5-27(24(22)17-40)39-13-10-20-14-21(18-6-7-18)15-25(33)28(20)31(39)41/h3-5,8,10,13-16,18,40H,2,6-7,9,11-12,17H2,1H3,(H3,34,35,36,37)</t>
  </si>
  <si>
    <t>IMKFTHBYBIXBCC-UHFFFAOYSA-N</t>
  </si>
  <si>
    <t>2-{3-[2-amino-6-(1- ethyl-1,2,3,6- tetrahydropyridin-4-yl)- 7H-pyrrolo[2,3- d]pyrimidin-4-yl]- 2-(hydroxy- methyl)phenyl}-6- cyclopropyl- 8-fluoroisoquinolin- 1(2H)-one::US10793575, Example 91</t>
  </si>
  <si>
    <t>http://www.bindingdb.org/bind/chemsearch/marvin/MolStructure.jsp?monomerid=468319</t>
  </si>
  <si>
    <t>http://www.bindingdb.org/jsp/dbsearch/PrimarySearch_ki.jsp?energyterm=kJ/mole&amp;tag=r21&amp;monomerid=468319&amp;enzyme=Tyrosine-protein+kinase+BTK+%5BC481S%5D&amp;column=ki&amp;startPg=0&amp;Increment=50&amp;submit=Search</t>
  </si>
  <si>
    <t>Nc1nc(-c2cccc(c2CO)-n2ccc3cc(cc(F)c3c2=O)C2CC2)c2cc([nH]c2n1)C1=CCN(CC1)C(=O)N1CCCC1</t>
  </si>
  <si>
    <t>InChI=1S/C35H34FN7O3/c36-27-17-23(20-6-7-20)16-22-10-15-43(33(45)30(22)27)29-5-3-4-24(26(29)19-44)31-25-18-28(38-32(25)40-34(37)39-31)21-8-13-42(14-9-21)35(46)41-11-1-2-12-41/h3-5,8,10,15-18,20,44H,1-2,6-7,9,11-14,19H2,(H3,37,38,39,40)</t>
  </si>
  <si>
    <t>GDSZFPPOLPYCPB-UHFFFAOYSA-N</t>
  </si>
  <si>
    <t>2-(3-{2-amino-6-[1- (pyrrolidine-1-carbonyl)- 1,2,3,6- tetrahydropyridin-4-yl]- 7H-pyrrolo[2,3- d]pyrimidin-4-yl}- 2-(hydroxy- methyl)phenyl)-6- cyclopropyl- 8-fluoroisoquinolin- 1(2H)-one::US10793575, Example 88</t>
  </si>
  <si>
    <t>http://www.bindingdb.org/bind/chemsearch/marvin/MolStructure.jsp?monomerid=468317</t>
  </si>
  <si>
    <t>http://www.bindingdb.org/jsp/dbsearch/PrimarySearch_ki.jsp?energyterm=kJ/mole&amp;tag=r21&amp;monomerid=468317&amp;enzyme=Tyrosine-protein+kinase+BTK+%5BC481S%5D&amp;column=ki&amp;startPg=0&amp;Increment=50&amp;submit=Search</t>
  </si>
  <si>
    <t>CS(=O)(=O)NC[C@@H]1CC[C@H](CO1)Nc1c(F)cnc2[nH]cc(C(=O)c3ccc(Oc4c(F)cccc4F)cc3F)c12</t>
  </si>
  <si>
    <t>N-(((2S,5R)-5-((3-(4-(2,6-difluorophenoxy)-2-fluorobenzoyl)-5-fluoro-JH-pyrrolo[2,3-b]pyridin-4-yl)amino)tetrahydro-2H-pyran-2-yl)methyl)methanesulfonamide ::US20230406856, Example 1</t>
  </si>
  <si>
    <t>http://www.bindingdb.org/bind/chemsearch/marvin/MolStructure.jsp?monomerid=642373</t>
  </si>
  <si>
    <t>http://www.bindingdb.org/jsp/dbsearch/PrimarySearch_ki.jsp?energyterm=kJ/mole&amp;tag=r21&amp;monomerid=642373&amp;enzyme=Tyrosine-protein+kinase+BTK+%5BC481S%5D&amp;column=ki&amp;startPg=0&amp;Increment=50&amp;submit=Search</t>
  </si>
  <si>
    <t>CNc1cc(ccn1)-c1cc2c(nc(N)nc2[nH]1)-c1cccc(c1CO)-n1ccc2cc(cc(F)c2c1=O)C1CC1</t>
  </si>
  <si>
    <t>InChI=1S/C31H26FN7O2/c1-34-26-13-17(7-9-35-26)24-14-21-28(37-31(33)38-29(21)36-24)20-3-2-4-25(22(20)15-40)39-10-8-18-11-19(16-5-6-16)12-23(32)27(18)30(39)41/h2-4,7-14,16,40H,5-6,15H2,1H3,(H,34,35)(H3,33,36,37,38)</t>
  </si>
  <si>
    <t>RZPMQEOKYLYKOO-UHFFFAOYSA-N</t>
  </si>
  <si>
    <t>2-(3-{2-amino-6-[2- (methylamino)pyridin- 4-yl]-7H-pyrrolo[2,3- d]pyrimidin-4-yl}-2- (hydroxy- methyl)phenyl)-6- cyclopropyl-8- fluoroisoquinolin- 1(2H)-one::US10793575, Example 50</t>
  </si>
  <si>
    <t>http://www.bindingdb.org/bind/chemsearch/marvin/MolStructure.jsp?monomerid=468306</t>
  </si>
  <si>
    <t>http://www.bindingdb.org/jsp/dbsearch/PrimarySearch_ki.jsp?energyterm=kJ/mole&amp;tag=r21&amp;monomerid=468306&amp;enzyme=Tyrosine-protein+kinase+BTK+%5BC481S%5D&amp;column=ki&amp;startPg=0&amp;Increment=50&amp;submit=Search</t>
  </si>
  <si>
    <t>OC[C@H]1OC[C@H](Nc2ncnc3[nH]cc(C(=O)c4ccc(Oc5ccccc5)cc4Cl)c23)C2CC12</t>
  </si>
  <si>
    <t>InChI=1S/C26H23ClN4O4/c27-20-8-15(35-14-4-2-1-3-5-14)6-7-16(20)24(33)19-10-28-25-23(19)26(30-13-29-25)31-21-12-34-22(11-32)18-9-17(18)21/h1-8,10,13,17-18,21-22,32H,9,11-12H2,(H2,28,29,30,31)/t17?,18?,21-,22+/m0/s1</t>
  </si>
  <si>
    <t>LOYGBTPZCXGYJF-GHZCZGOHSA-N</t>
  </si>
  <si>
    <t>US20230357248, Example 1</t>
  </si>
  <si>
    <t>10.7270/Q2G73JWS</t>
  </si>
  <si>
    <t>US20230357248</t>
  </si>
  <si>
    <t>ZHANG, Y; WU, W; GENG, K; LI, Q; LI, J; CHEN, S</t>
  </si>
  <si>
    <t>Medshine Discovery</t>
  </si>
  <si>
    <t>http://www.bindingdb.org/bind/chemsearch/marvin/MolStructure.jsp?monomerid=634110</t>
  </si>
  <si>
    <t>http://www.bindingdb.org/jsp/dbsearch/PrimarySearch_ki.jsp?energyterm=kJ/mole&amp;tag=r21&amp;monomerid=634110&amp;enzyme=Tyrosine-protein+kinase+BTK+%5BC481S%5D&amp;column=ki&amp;startPg=0&amp;Increment=50&amp;submit=Search</t>
  </si>
  <si>
    <t>Nc1nc(-c2cccc(c2CO)-n2ccc3cc(cc(F)c3c2=O)C2CC2)c2cc([nH]c2n1)-c1ccnc(F)c1</t>
  </si>
  <si>
    <t>InChI=1S/C30H22F2N6O2/c31-22-11-18(15-4-5-15)10-17-7-9-38(29(40)26(17)22)24-3-1-2-19(21(24)14-39)27-20-13-23(16-6-8-34-25(32)12-16)35-28(20)37-30(33)36-27/h1-3,6-13,15,39H,4-5,14H2,(H3,33,35,36,37)</t>
  </si>
  <si>
    <t>QYQGLCCCQMLCNW-UHFFFAOYSA-N</t>
  </si>
  <si>
    <t>2-{3-[2-amino-6-(2- fluoropyridin-4-yl)-7H- pyrrolo[2,3-d]pyrimidin- 4-yl]-2-(hydroxy- methyl)phenyl)-6- cyclopropyl- 8-fluoroisoquinolin- 1(2H)-one::US10793575, Example 43</t>
  </si>
  <si>
    <t>http://www.bindingdb.org/bind/chemsearch/marvin/MolStructure.jsp?monomerid=465768</t>
  </si>
  <si>
    <t>http://www.bindingdb.org/jsp/dbsearch/PrimarySearch_ki.jsp?energyterm=kJ/mole&amp;tag=r21&amp;monomerid=465768&amp;enzyme=Tyrosine-protein+kinase+BTK+%5BC481S%5D&amp;column=ki&amp;startPg=0&amp;Increment=50&amp;submit=Search</t>
  </si>
  <si>
    <t>CC#CC(=O)NC12CCC(CC1)(C2)n1c2ncnc(N)c2n(-c2ccc(cc2)C(=O)Nc2cc(ccn2)C(F)(F)F)c1=O</t>
  </si>
  <si>
    <t>InChI=1S/C29H25F3N8O3/c1-2-3-21(41)38-27-9-11-28(15-27,12-10-27)40-24-22(23(33)35-16-36-24)39(26(40)43)19-6-4-17(5-7-19)25(42)37-20-14-18(8-13-34-20)29(30,31)32/h4-8,13-14,16H,9-12,15H2,1H3,(H,38,41)(H2,33,35,36)(H,34,37,42)</t>
  </si>
  <si>
    <t>YSLIWYRDFYIYBU-UHFFFAOYSA-N</t>
  </si>
  <si>
    <t>US11420975, Compound C-7-1</t>
  </si>
  <si>
    <t>http://www.bindingdb.org/bind/chemsearch/marvin/MolStructure.jsp?monomerid=568382</t>
  </si>
  <si>
    <t>http://www.bindingdb.org/jsp/dbsearch/PrimarySearch_ki.jsp?energyterm=kJ/mole&amp;tag=r21&amp;monomerid=568382&amp;enzyme=Tyrosine-protein+kinase+BTK+%5BC481S%5D&amp;column=ki&amp;startPg=0&amp;Increment=50&amp;submit=Search</t>
  </si>
  <si>
    <t>Nc1ncnc2n(cc(-c3ccc(cc3)C(=O)Nc3cc(ccn3)C(F)(F)F)c12)C12CCC(CC1)(C2)NC(=O)CN1CCOCC1</t>
  </si>
  <si>
    <t>InChI=1S/C32H33F3N8O3/c33-32(34,35)22-5-10-37-24(15-22)40-29(45)21-3-1-20(2-4-21)23-16-43(28-26(23)27(36)38-19-39-28)31-8-6-30(18-31,7-9-31)41-25(44)17-42-11-13-46-14-12-42/h1-5,10,15-16,19H,6-9,11-14,17-18H2,(H,41,44)(H2,36,38,39)(H,37,40,45)</t>
  </si>
  <si>
    <t>GYPJNXSNDHBGEL-UHFFFAOYSA-N</t>
  </si>
  <si>
    <t>US11420975, Compound B-6-5</t>
  </si>
  <si>
    <t>http://www.bindingdb.org/bind/chemsearch/marvin/MolStructure.jsp?monomerid=568381</t>
  </si>
  <si>
    <t>http://www.bindingdb.org/jsp/dbsearch/PrimarySearch_ki.jsp?energyterm=kJ/mole&amp;tag=r21&amp;monomerid=568381&amp;enzyme=Tyrosine-protein+kinase+BTK+%5BC481S%5D&amp;column=ki&amp;startPg=0&amp;Increment=50&amp;submit=Search</t>
  </si>
  <si>
    <t>CC1(COC1)C(=O)NC12CCC(CC1)(C2)n1cc(-c2ccc(cc2)C(=O)Nc2cc(ccn2)C(F)(F)F)c2c(N)ncnc12</t>
  </si>
  <si>
    <t>InChI=1S/C31H30F3N7O3/c1-28(15-44-16-28)27(43)40-29-7-9-30(14-29,10-8-29)41-13-21(23-24(35)37-17-38-25(23)41)18-2-4-19(5-3-18)26(42)39-22-12-20(6-11-36-22)31(32,33)34/h2-6,11-13,17H,7-10,14-16H2,1H3,(H,40,43)(H2,35,37,38)(H,36,39,42)</t>
  </si>
  <si>
    <t>VRRUYJCAQTYQAF-UHFFFAOYSA-N</t>
  </si>
  <si>
    <t>US11420975, Compound B-6-4</t>
  </si>
  <si>
    <t>http://www.bindingdb.org/bind/chemsearch/marvin/MolStructure.jsp?monomerid=568380</t>
  </si>
  <si>
    <t>http://www.bindingdb.org/jsp/dbsearch/PrimarySearch_ki.jsp?energyterm=kJ/mole&amp;tag=r21&amp;monomerid=568380&amp;enzyme=Tyrosine-protein+kinase+BTK+%5BC481S%5D&amp;column=ki&amp;startPg=0&amp;Increment=50&amp;submit=Search</t>
  </si>
  <si>
    <t>COCCC(=O)NC12CCC(CC1)(C2)n1cc(-c2ccc(cc2)C(=O)Nc2cc(ccn2)C(F)(F)F)c2c(N)ncnc12</t>
  </si>
  <si>
    <t>InChI=1S/C30H30F3N7O3/c1-43-13-7-23(41)39-28-8-10-29(16-28,11-9-28)40-15-21(24-25(34)36-17-37-26(24)40)18-2-4-19(5-3-18)27(42)38-22-14-20(6-12-35-22)30(31,32)33/h2-6,12,14-15,17H,7-11,13,16H2,1H3,(H,39,41)(H2,34,36,37)(H,35,38,42)</t>
  </si>
  <si>
    <t>BTOYZMSZUPRPTR-UHFFFAOYSA-N</t>
  </si>
  <si>
    <t>US11420975, Compound B-6-3</t>
  </si>
  <si>
    <t>http://www.bindingdb.org/bind/chemsearch/marvin/MolStructure.jsp?monomerid=568379</t>
  </si>
  <si>
    <t>http://www.bindingdb.org/jsp/dbsearch/PrimarySearch_ki.jsp?energyterm=kJ/mole&amp;tag=r21&amp;monomerid=568379&amp;enzyme=Tyrosine-protein+kinase+BTK+%5BC481S%5D&amp;column=ki&amp;startPg=0&amp;Increment=50&amp;submit=Search</t>
  </si>
  <si>
    <t>CC(C)(O)C(=O)NC12CCC(CC1)(C2)n1cc(-c2ccc(cc2)C(=O)Nc2cc(ccn2)C(F)(F)F)c2c(N)ncnc12</t>
  </si>
  <si>
    <t>InChI=1S/C30H30F3N7O3/c1-27(2,43)26(42)39-28-8-10-29(15-28,11-9-28)40-14-20(22-23(34)36-16-37-24(22)40)17-3-5-18(6-4-17)25(41)38-21-13-19(7-12-35-21)30(31,32)33/h3-7,12-14,16,43H,8-11,15H2,1-2H3,(H,39,42)(H2,34,36,37)(H,35,38,41)</t>
  </si>
  <si>
    <t>NWRCTPYVTJWIIR-UHFFFAOYSA-N</t>
  </si>
  <si>
    <t>US11420975, Compound B-6-2</t>
  </si>
  <si>
    <t>http://www.bindingdb.org/bind/chemsearch/marvin/MolStructure.jsp?monomerid=568378</t>
  </si>
  <si>
    <t>http://www.bindingdb.org/jsp/dbsearch/PrimarySearch_ki.jsp?energyterm=kJ/mole&amp;tag=r21&amp;monomerid=568378&amp;enzyme=Tyrosine-protein+kinase+BTK+%5BC481S%5D&amp;column=ki&amp;startPg=0&amp;Increment=50&amp;submit=Search</t>
  </si>
  <si>
    <t>CC#CC(=O)NC12CCC(CC1)(C2)n1cc(-c2ccc(cc2)C(=O)Nc2cc(ccn2)C(F)(F)F)c2c(N)ncnc12</t>
  </si>
  <si>
    <t>InChI=1S/C30H26F3N7O2/c1-2-3-23(41)39-28-9-11-29(16-28,12-10-28)40-15-21(24-25(34)36-17-37-26(24)40)18-4-6-19(7-5-18)27(42)38-22-14-20(8-13-35-22)30(31,32)33/h4-8,13-15,17H,9-12,16H2,1H3,(H,39,41)(H2,34,36,37)(H,35,38,42)</t>
  </si>
  <si>
    <t>HBFXZZTWFULAFV-UHFFFAOYSA-N</t>
  </si>
  <si>
    <t>US11420975, Compound B-6-1</t>
  </si>
  <si>
    <t>http://www.bindingdb.org/bind/chemsearch/marvin/MolStructure.jsp?monomerid=568377</t>
  </si>
  <si>
    <t>http://www.bindingdb.org/jsp/dbsearch/PrimarySearch_ki.jsp?energyterm=kJ/mole&amp;tag=r21&amp;monomerid=568377&amp;enzyme=Tyrosine-protein+kinase+BTK+%5BC481S%5D&amp;column=ki&amp;startPg=0&amp;Increment=50&amp;submit=Search</t>
  </si>
  <si>
    <t>COc1ccc(F)cc1C(=O)NCc1ccc(cc1)-c1nc(n2ccnc(N)c12)C12CCC(CC1)(C2)NC(=O)CN1CCOCC1</t>
  </si>
  <si>
    <t>InChI=1S/C34H38FN7O4/c1-45-26-7-6-24(35)18-25(26)31(44)38-19-22-2-4-23(5-3-22)28-29-30(36)37-12-13-42(29)32(39-28)33-8-10-34(21-33,11-9-33)40-27(43)20-41-14-16-46-17-15-41/h2-7,12-13,18H,8-11,14-17,19-21H2,1H3,(H2,36,37)(H,38,44)(H,40,43)</t>
  </si>
  <si>
    <t>RPAXOZUJAKYHOI-UHFFFAOYSA-N</t>
  </si>
  <si>
    <t>US11420975, Compound A-16-4</t>
  </si>
  <si>
    <t>http://www.bindingdb.org/bind/chemsearch/marvin/MolStructure.jsp?monomerid=568376</t>
  </si>
  <si>
    <t>http://www.bindingdb.org/jsp/dbsearch/PrimarySearch_ki.jsp?energyterm=kJ/mole&amp;tag=r21&amp;monomerid=568376&amp;enzyme=Tyrosine-protein+kinase+BTK+%5BC481S%5D&amp;column=ki&amp;startPg=0&amp;Increment=50&amp;submit=Search</t>
  </si>
  <si>
    <t>COc1ccc(F)cc1C(=O)NCc1ccc(cc1)-c1nc(n2ccnc(N)c12)C12CCC(CC1)(C2)NC(=O)C1(C)COC1</t>
  </si>
  <si>
    <t>InChI=1S/C33H35FN6O4/c1-31(18-44-19-31)30(42)39-33-11-9-32(17-33,10-12-33)29-38-25(26-27(35)36-13-14-40(26)29)21-5-3-20(4-6-21)16-37-28(41)23-15-22(34)7-8-24(23)43-2/h3-8,13-15H,9-12,16-19H2,1-2H3,(H2,35,36)(H,37,41)(H,39,42)</t>
  </si>
  <si>
    <t>BHNHDJSFOLHWDC-UHFFFAOYSA-N</t>
  </si>
  <si>
    <t>US11420975, Compound A-16-3</t>
  </si>
  <si>
    <t>http://www.bindingdb.org/bind/chemsearch/marvin/MolStructure.jsp?monomerid=568375</t>
  </si>
  <si>
    <t>http://www.bindingdb.org/jsp/dbsearch/PrimarySearch_ki.jsp?energyterm=kJ/mole&amp;tag=r21&amp;monomerid=568375&amp;enzyme=Tyrosine-protein+kinase+BTK+%5BC481S%5D&amp;column=ki&amp;startPg=0&amp;Increment=50&amp;submit=Search</t>
  </si>
  <si>
    <t>COCCC(=O)NC12CCC(CC1)(C2)c1nc(-c2ccc(CNC(=O)c3cc(F)ccc3OC)cc2)c2c(N)nccn12</t>
  </si>
  <si>
    <t>InChI=1S/C32H35FN6O4/c1-42-16-9-25(40)38-32-12-10-31(19-32,11-13-32)30-37-26(27-28(34)35-14-15-39(27)30)21-5-3-20(4-6-21)18-36-29(41)23-17-22(33)7-8-24(23)43-2/h3-8,14-15,17H,9-13,16,18-19H2,1-2H3,(H2,34,35)(H,36,41)(H,38,40)</t>
  </si>
  <si>
    <t>CVKIKFONFFRUST-UHFFFAOYSA-N</t>
  </si>
  <si>
    <t>US11420975, Compound A-16-2</t>
  </si>
  <si>
    <t>http://www.bindingdb.org/bind/chemsearch/marvin/MolStructure.jsp?monomerid=568374</t>
  </si>
  <si>
    <t>http://www.bindingdb.org/jsp/dbsearch/PrimarySearch_ki.jsp?energyterm=kJ/mole&amp;tag=r21&amp;monomerid=568374&amp;enzyme=Tyrosine-protein+kinase+BTK+%5BC481S%5D&amp;column=ki&amp;startPg=0&amp;Increment=50&amp;submit=Search</t>
  </si>
  <si>
    <t>Nc1nccn2c(nc(-c3ccc(Oc4ccccc4)cc3)c12)C12CCC(CC1)(C2)NC(=O)CN1CCOCC1</t>
  </si>
  <si>
    <t>InChI=1S/C31H34N6O3/c32-28-27-26(22-6-8-24(9-7-22)40-23-4-2-1-3-5-23)34-29(37(27)15-14-33-28)30-10-12-31(21-30,13-11-30)35-25(38)20-36-16-18-39-19-17-36/h1-9,14-15H,10-13,16-21H2,(H2,32,33)(H,35,38)</t>
  </si>
  <si>
    <t>DGPCJHZDAQLPPM-UHFFFAOYSA-N</t>
  </si>
  <si>
    <t>US11420975, Compound A-13-4</t>
  </si>
  <si>
    <t>http://www.bindingdb.org/bind/chemsearch/marvin/MolStructure.jsp?monomerid=568372</t>
  </si>
  <si>
    <t>http://www.bindingdb.org/jsp/dbsearch/PrimarySearch_ki.jsp?energyterm=kJ/mole&amp;tag=r21&amp;monomerid=568372&amp;enzyme=Tyrosine-protein+kinase+BTK+%5BC481S%5D&amp;column=ki&amp;startPg=0&amp;Increment=50&amp;submit=Search</t>
  </si>
  <si>
    <t>COc1ccc(F)cc1C(=O)NCc1ccc(cc1)-c1nc(n2ccnc(N)c12)C12CCC(CC1)(C2)NC(=O)C(C)(C)O</t>
  </si>
  <si>
    <t>InChI=1S/C32H35FN6O4/c1-30(2,42)29(41)38-32-12-10-31(18-32,11-13-32)28-37-24(25-26(34)35-14-15-39(25)28)20-6-4-19(5-7-20)17-36-27(40)22-16-21(33)8-9-23(22)43-3/h4-9,14-16,42H,10-13,17-18H2,1-3H3,(H2,34,35)(H,36,40)(H,38,41)</t>
  </si>
  <si>
    <t>IVYRKTCSJFAVDL-UHFFFAOYSA-N</t>
  </si>
  <si>
    <t>US11420975, Compound A-16-1</t>
  </si>
  <si>
    <t>http://www.bindingdb.org/bind/chemsearch/marvin/MolStructure.jsp?monomerid=568373</t>
  </si>
  <si>
    <t>http://www.bindingdb.org/jsp/dbsearch/PrimarySearch_ki.jsp?energyterm=kJ/mole&amp;tag=r21&amp;monomerid=568373&amp;enzyme=Tyrosine-protein+kinase+BTK+%5BC481S%5D&amp;column=ki&amp;startPg=0&amp;Increment=50&amp;submit=Search</t>
  </si>
  <si>
    <t>CC1(COC1)C(=O)NC12CCC(CC1)(C2)c1nc(-c2ccc(Oc3ccccc3)cc2)c2c(N)nccn12</t>
  </si>
  <si>
    <t>InChI=1S/C30H31N5O3/c1-28(18-37-19-28)27(36)34-30-13-11-29(17-30,12-14-30)26-33-23(24-25(31)32-15-16-35(24)26)20-7-9-22(10-8-20)38-21-5-3-2-4-6-21/h2-10,15-16H,11-14,17-19H2,1H3,(H2,31,32)(H,34,36)</t>
  </si>
  <si>
    <t>IVPXATHJLNISQS-UHFFFAOYSA-N</t>
  </si>
  <si>
    <t>US11420975, Compound A-13-3</t>
  </si>
  <si>
    <t>http://www.bindingdb.org/bind/chemsearch/marvin/MolStructure.jsp?monomerid=568371</t>
  </si>
  <si>
    <t>http://www.bindingdb.org/jsp/dbsearch/PrimarySearch_ki.jsp?energyterm=kJ/mole&amp;tag=r21&amp;monomerid=568371&amp;enzyme=Tyrosine-protein+kinase+BTK+%5BC481S%5D&amp;column=ki&amp;startPg=0&amp;Increment=50&amp;submit=Search</t>
  </si>
  <si>
    <t>CC(C)(O)C(=O)NC12CCC(CC1)(C2)c1nc(-c2ccc(Oc3ccccc3)cc2)c2c(N)nccn12</t>
  </si>
  <si>
    <t>InChI=1S/C29H31N5O3/c1-27(2,36)26(35)33-29-14-12-28(18-29,13-15-29)25-32-22(23-24(30)31-16-17-34(23)25)19-8-10-21(11-9-19)37-20-6-4-3-5-7-20/h3-11,16-17,36H,12-15,18H2,1-2H3,(H2,30,31)(H,33,35)</t>
  </si>
  <si>
    <t>SRFFKPCHSYWVDE-UHFFFAOYSA-N</t>
  </si>
  <si>
    <t>US11420975, Compound A-13-1</t>
  </si>
  <si>
    <t>http://www.bindingdb.org/bind/chemsearch/marvin/MolStructure.jsp?monomerid=568369</t>
  </si>
  <si>
    <t>http://www.bindingdb.org/jsp/dbsearch/PrimarySearch_ki.jsp?energyterm=kJ/mole&amp;tag=r21&amp;monomerid=568369&amp;enzyme=Tyrosine-protein+kinase+BTK+%5BC481S%5D&amp;column=ki&amp;startPg=0&amp;Increment=50&amp;submit=Search</t>
  </si>
  <si>
    <t>Nc1nccn2c(nc(-c3ccc(cc3)C(=O)Nc3cc(ccn3)C(F)(F)F)c12)C12CCC(CC1)(C2)NC(=O)c1nccs1</t>
  </si>
  <si>
    <t>InChI=1S/C30H25F3N8O2S/c31-30(32,33)19-5-10-35-20(15-19)38-24(42)18-3-1-17(2-4-18)21-22-23(34)36-11-13-41(22)27(39-21)28-6-8-29(16-28,9-7-28)40-25(43)26-37-12-14-44-26/h1-5,10-15H,6-9,16H2,(H2,34,36)(H,40,43)(H,35,38,42)</t>
  </si>
  <si>
    <t>MFFYARSBDVGVCG-UHFFFAOYSA-N</t>
  </si>
  <si>
    <t>US11420975, Compound A-10-22</t>
  </si>
  <si>
    <t>http://www.bindingdb.org/bind/chemsearch/marvin/MolStructure.jsp?monomerid=568368</t>
  </si>
  <si>
    <t>http://www.bindingdb.org/jsp/dbsearch/PrimarySearch_ki.jsp?energyterm=kJ/mole&amp;tag=r21&amp;monomerid=568368&amp;enzyme=Tyrosine-protein+kinase+BTK+%5BC481S%5D&amp;column=ki&amp;startPg=0&amp;Increment=50&amp;submit=Search</t>
  </si>
  <si>
    <t>Nc1nccn2c(nc(-c3ccc(cc3)C(=O)Nc3cc(ccn3)C(F)(F)F)c12)C12CCC(CC1)(C2)NC(=O)c1ccco1</t>
  </si>
  <si>
    <t>InChI=1S/C31H26F3N7O3/c32-31(33,34)20-7-12-36-22(16-20)38-26(42)19-5-3-18(4-6-19)23-24-25(35)37-13-14-41(24)28(39-23)29-8-10-30(17-29,11-9-29)40-27(43)21-2-1-15-44-21/h1-7,12-16H,8-11,17H2,(H2,35,37)(H,40,43)(H,36,38,42)</t>
  </si>
  <si>
    <t>BXMZBTSKCLFRCF-UHFFFAOYSA-N</t>
  </si>
  <si>
    <t>US11420975, Compound A-10-21</t>
  </si>
  <si>
    <t>http://www.bindingdb.org/bind/chemsearch/marvin/MolStructure.jsp?monomerid=568367</t>
  </si>
  <si>
    <t>http://www.bindingdb.org/jsp/dbsearch/PrimarySearch_ki.jsp?energyterm=kJ/mole&amp;tag=r21&amp;monomerid=568367&amp;enzyme=Tyrosine-protein+kinase+BTK+%5BC481S%5D&amp;column=ki&amp;startPg=0&amp;Increment=50&amp;submit=Search</t>
  </si>
  <si>
    <t>Nc1nccn2c(nc(-c3ccc(cc3)C(=O)Nc3cc(ccn3)C(F)(F)F)c12)C12CCC(CC1)(C2)NC(=O)c1cccnc1</t>
  </si>
  <si>
    <t>InChI=1S/C32H27F3N8O2/c33-32(34,35)22-7-13-38-23(16-22)40-27(44)20-5-3-19(4-6-20)24-25-26(36)39-14-15-43(25)29(41-24)30-8-10-31(18-30,11-9-30)42-28(45)21-2-1-12-37-17-21/h1-7,12-17H,8-11,18H2,(H2,36,39)(H,42,45)(H,38,40,44)</t>
  </si>
  <si>
    <t>FUQTVCQBJWMWPV-UHFFFAOYSA-N</t>
  </si>
  <si>
    <t>US11420975, Compound A-10-19</t>
  </si>
  <si>
    <t>http://www.bindingdb.org/bind/chemsearch/marvin/MolStructure.jsp?monomerid=568365</t>
  </si>
  <si>
    <t>http://www.bindingdb.org/jsp/dbsearch/PrimarySearch_ki.jsp?energyterm=kJ/mole&amp;tag=r21&amp;monomerid=568365&amp;enzyme=Tyrosine-protein+kinase+BTK+%5BC481S%5D&amp;column=ki&amp;startPg=0&amp;Increment=50&amp;submit=Search</t>
  </si>
  <si>
    <t>Nc1nccn2c(nc(-c3ccc(cc3)C(=O)Nc3cc(ccn3)C(F)(F)F)c12)C12CCC(CC1)(C2)NC(=O)c1ccccn1</t>
  </si>
  <si>
    <t>InChI=1S/C32H27F3N8O2/c33-32(34,35)21-8-14-38-23(17-21)40-27(44)20-6-4-19(5-7-20)24-25-26(36)39-15-16-43(25)29(41-24)30-9-11-31(18-30,12-10-30)42-28(45)22-3-1-2-13-37-22/h1-8,13-17H,9-12,18H2,(H2,36,39)(H,42,45)(H,38,40,44)</t>
  </si>
  <si>
    <t>FJIWKEHFZKPRDM-UHFFFAOYSA-N</t>
  </si>
  <si>
    <t>US11420975, Compound A-10-18</t>
  </si>
  <si>
    <t>http://www.bindingdb.org/bind/chemsearch/marvin/MolStructure.jsp?monomerid=568364</t>
  </si>
  <si>
    <t>http://www.bindingdb.org/jsp/dbsearch/PrimarySearch_ki.jsp?energyterm=kJ/mole&amp;tag=r21&amp;monomerid=568364&amp;enzyme=Tyrosine-protein+kinase+BTK+%5BC481S%5D&amp;column=ki&amp;startPg=0&amp;Increment=50&amp;submit=Search</t>
  </si>
  <si>
    <t>Nc1nccn2c(nc(-c3ccc(cc3)C(=O)Nc3cc(ccn3)C(F)(F)F)c12)C12CCC(CC1)(C2)NC(=O)c1ccccc1</t>
  </si>
  <si>
    <t>InChI=1S/C33H28F3N7O2/c34-33(35,36)23-10-15-38-24(18-23)40-28(44)22-8-6-20(7-9-22)25-26-27(37)39-16-17-43(26)30(41-25)31-11-13-32(19-31,14-12-31)42-29(45)21-4-2-1-3-5-21/h1-10,15-18H,11-14,19H2,(H2,37,39)(H,42,45)(H,38,40,44)</t>
  </si>
  <si>
    <t>XNGKPRCTCDRBMY-UHFFFAOYSA-N</t>
  </si>
  <si>
    <t>US11420975, Compound A-10-17</t>
  </si>
  <si>
    <t>http://www.bindingdb.org/bind/chemsearch/marvin/MolStructure.jsp?monomerid=568363</t>
  </si>
  <si>
    <t>http://www.bindingdb.org/jsp/dbsearch/PrimarySearch_ki.jsp?energyterm=kJ/mole&amp;tag=r21&amp;monomerid=568363&amp;enzyme=Tyrosine-protein+kinase+BTK+%5BC481S%5D&amp;column=ki&amp;startPg=0&amp;Increment=50&amp;submit=Search</t>
  </si>
  <si>
    <t>http://www.bindingdb.org/jsp/dbsearch/PrimarySearch_ki.jsp?energyterm=kJ/mole&amp;tag=r21&amp;monomerid=50357312&amp;enzyme=Tyrosine-protein+kinase+BTK+%5BC481S%5D&amp;column=ki&amp;startPg=0&amp;Increment=50&amp;submit=Search</t>
  </si>
  <si>
    <t>Nc1ncnc2n(nc(-c3ccc(Oc4ccccc4)cc3)c12)C1CCN(CC1)C1CN(C1)C1CN(C1)c1ccc2C(=O)N(C3CCC(=O)NC3=O)C(=O)c2c1</t>
  </si>
  <si>
    <t>InChI=1S/C41H40N10O5/c42-37-35-36(24-6-9-30(10-7-24)56-29-4-2-1-3-5-29)46-51(38(35)44-23-43-37)25-14-16-47(17-15-25)27-19-49(20-27)28-21-48(22-28)26-8-11-31-32(18-26)41(55)50(40(31)54)33-12-13-34(52)45-39(33)53/h1-11,18,23,25,27-28,33H,12-17,19-22H2,(H2,42,43,44)(H,45,52,53)</t>
  </si>
  <si>
    <t>BORJZCDAUJWRDI-UHFFFAOYSA-N</t>
  </si>
  <si>
    <t>5-[3-[3-[4-[4-amino-3-(4-phenoxyphenyl)pyrazolo[3,4-d]pyrimidin-1-yl]-1-piperidyl]azetidin-1-yl]azetidin-1-yl]-2-(2,6-dioxo-3-piperidyl)isoindoline-1,3-dione ::US11542266, Compound 17::US20240018147, Compound 1</t>
  </si>
  <si>
    <t>10.7270/Q2639TXZ</t>
  </si>
  <si>
    <t>US20240002387</t>
  </si>
  <si>
    <t>YI, S; CHEN, Z; PAN, X; WANG, W; LI, Y; HE, Y</t>
  </si>
  <si>
    <t>Haisco Pharmaceuticals</t>
  </si>
  <si>
    <t>http://www.bindingdb.org/bind/chemsearch/marvin/MolStructure.jsp?monomerid=588276</t>
  </si>
  <si>
    <t>http://www.bindingdb.org/jsp/dbsearch/PrimarySearch_ki.jsp?energyterm=kJ/mole&amp;tag=r21&amp;monomerid=588276&amp;enzyme=Tyrosine-protein+kinase+BTK+%5BC481S%5D&amp;column=ki&amp;startPg=0&amp;Increment=50&amp;submit=Search</t>
  </si>
  <si>
    <t>Clc1cc(Oc2ccccc2)ccc1C(=O)c1c[nH]c2ncnc(N[C@@H]3CC[C@@H](CC#N)OC3)c12</t>
  </si>
  <si>
    <t>InChI=1S/C26H22ClN5O3/c27-22-12-19(35-18-4-2-1-3-5-18)8-9-20(22)24(33)21-13-29-25-23(21)26(31-15-30-25)32-16-6-7-17(10-11-28)34-14-16/h1-5,8-9,12-13,15-17H,6-7,10,14H2,(H2,29,30,31,32)/t16-,17+/m1/s1</t>
  </si>
  <si>
    <t>UMHGKWWZSMLLSM-SJORKVTESA-N</t>
  </si>
  <si>
    <t>US20230357248, Example 6</t>
  </si>
  <si>
    <t>http://www.bindingdb.org/bind/chemsearch/marvin/MolStructure.jsp?monomerid=634115</t>
  </si>
  <si>
    <t>http://www.bindingdb.org/jsp/dbsearch/PrimarySearch_ki.jsp?energyterm=kJ/mole&amp;tag=r21&amp;monomerid=634115&amp;enzyme=Tyrosine-protein+kinase+BTK+%5BC481S%5D&amp;column=ki&amp;startPg=0&amp;Increment=50&amp;submit=Search</t>
  </si>
  <si>
    <t>OC[C@@H]1C[C@H](F)[C@H](CO1)Nc1ncnc2[nH]cc(C(=O)c3ccc(Oc4ccccc4)cc3Cl)c12</t>
  </si>
  <si>
    <t>InChI=1S/C25H22ClFN4O4/c26-19-8-15(35-14-4-2-1-3-5-14)6-7-17(19)23(33)18-10-28-24-22(18)25(30-13-29-24)31-21-12-34-16(11-32)9-20(21)27/h1-8,10,13,16,20-21,32H,9,11-12H2,(H2,28,29,30,31)/t16-,20-,21-/m0/s1</t>
  </si>
  <si>
    <t>SGRAGPUZWNMMMJ-NDXORKPFSA-N</t>
  </si>
  <si>
    <t>US20230357248, Example 3</t>
  </si>
  <si>
    <t>http://www.bindingdb.org/bind/chemsearch/marvin/MolStructure.jsp?monomerid=634112</t>
  </si>
  <si>
    <t>http://www.bindingdb.org/jsp/dbsearch/PrimarySearch_ki.jsp?energyterm=kJ/mole&amp;tag=r21&amp;monomerid=634112&amp;enzyme=Tyrosine-protein+kinase+BTK+%5BC481S%5D&amp;column=ki&amp;startPg=0&amp;Increment=50&amp;submit=Search</t>
  </si>
  <si>
    <t>OC[C@H]1CC[C@@H](CO1)Nc1ncnc2[nH]cc(C(=O)c3ccc(Oc4ccccc4)cc3Cl)c12</t>
  </si>
  <si>
    <t>(2-chloro-4-phenoxyphenyl)(4- (((3S,6R)-6-(hydroxymethyl)tetrahydro- 2H-pyran-3-yl)amino)-7H-pyrrolo[2,3- d]pyrimidin-5-yl)methanone::US11020398, Compound I-124</t>
  </si>
  <si>
    <t>http://www.bindingdb.org/bind/chemsearch/marvin/MolStructure.jsp?monomerid=499812</t>
  </si>
  <si>
    <t>http://www.bindingdb.org/jsp/dbsearch/PrimarySearch_ki.jsp?energyterm=kJ/mole&amp;tag=r21&amp;monomerid=499812&amp;enzyme=Tyrosine-protein+kinase+BTK+%5BC481S%5D&amp;column=ki&amp;startPg=0&amp;Increment=50&amp;submit=Search</t>
  </si>
  <si>
    <t>CO[C@@H]1C[C@@H](CO)OC[C@@H]1Nc1ncnc2[nH]cc(C(=O)c3ccc(Oc4ccccc4)cc3Cl)c12</t>
  </si>
  <si>
    <t>InChI=1S/C26H25ClN4O5/c1-34-22-10-17(12-32)35-13-21(22)31-26-23-19(11-28-25(23)29-14-30-26)24(33)18-8-7-16(9-20(18)27)36-15-5-3-2-4-6-15/h2-9,11,14,17,21-22,32H,10,12-13H2,1H3,(H2,28,29,30,31)/t17-,21-,22+/m0/s1</t>
  </si>
  <si>
    <t>BRLPFUOPRDLXPP-BULFRSBZSA-N</t>
  </si>
  <si>
    <t>BDBM634121::US20230357248, Example 4</t>
  </si>
  <si>
    <t>http://www.bindingdb.org/bind/chemsearch/marvin/MolStructure.jsp?monomerid=634113</t>
  </si>
  <si>
    <t>http://www.bindingdb.org/jsp/dbsearch/PrimarySearch_ki.jsp?energyterm=kJ/mole&amp;tag=r21&amp;monomerid=634113&amp;enzyme=Tyrosine-protein+kinase+BTK+%5BC481S%5D&amp;column=ki&amp;startPg=0&amp;Increment=50&amp;submit=Search</t>
  </si>
  <si>
    <t>OC[C@@H]1CC[C@H](CO1)Nc1c(cnc2[nH]cc(C(=O)c3ccc(Oc4ccccc4)cc3Cl)c12)C#N</t>
  </si>
  <si>
    <t>US20240002377, Compound 4</t>
  </si>
  <si>
    <t>10.7270/Q2FN1BCN</t>
  </si>
  <si>
    <t>US20240002377</t>
  </si>
  <si>
    <t>Zhang, Y; Wu, W; Geng, K; Xu, Y; Chen, S</t>
  </si>
  <si>
    <t>http://www.bindingdb.org/bind/chemsearch/marvin/MolStructure.jsp?monomerid=643175</t>
  </si>
  <si>
    <t>http://www.bindingdb.org/jsp/dbsearch/PrimarySearch_ki.jsp?energyterm=kJ/mole&amp;tag=r21&amp;monomerid=643175&amp;enzyme=Tyrosine-protein+kinase+BTK+%5BC481S%5D&amp;column=ki&amp;startPg=0&amp;Increment=50&amp;submit=Search</t>
  </si>
  <si>
    <t>10.7270/Q29P35ST</t>
  </si>
  <si>
    <t>US20240018147</t>
  </si>
  <si>
    <t>Zhang, C; Liao, Y; Wang, J; Huang, L; Zhu, G; Li, Y; Yan, P</t>
  </si>
  <si>
    <t>5-[3-[3-[4-[4-amino-3-(4-phenoxyphenyl)pyrazolo[3,4-d]pyrimidin-1-yl]-1-piperidyl]azetidin-1-yl]azetidin-1-yl]-2-(2,6-dioxo-3-piperidyl)isoindoline-1,3-dione ::US11542266, Compound 17</t>
  </si>
  <si>
    <t>10.7270/Q2RN3CQ3</t>
  </si>
  <si>
    <t>US11542266</t>
  </si>
  <si>
    <t>Zhang, C; Liao, Y; Wang, J; Zhu, G; Ye, F; Tang, P; Chen, X; Huang, Z; Wu, S; Li, Y; Yan, P</t>
  </si>
  <si>
    <t>HAISCO PHARMACEUTICALS PTE. LTD.</t>
  </si>
  <si>
    <t>OC[C@@H]1CC[C@H](CO1)Nc1c(F)cnc2[nH]cc(C(=O)c3ccc(Oc4ccccc4)cc3Cl)c12</t>
  </si>
  <si>
    <t>US20240002377, Compound 5</t>
  </si>
  <si>
    <t>http://www.bindingdb.org/bind/chemsearch/marvin/MolStructure.jsp?monomerid=643176</t>
  </si>
  <si>
    <t>http://www.bindingdb.org/jsp/dbsearch/PrimarySearch_ki.jsp?energyterm=kJ/mole&amp;tag=r21&amp;monomerid=643176&amp;enzyme=Tyrosine-protein+kinase+BTK+%5BC481S%5D&amp;column=ki&amp;startPg=0&amp;Increment=50&amp;submit=Search</t>
  </si>
  <si>
    <t>OCCO[C@@H]1C[C@@H](CO)OC[C@@H]1Nc1ncnc2[nH]cc(C(=O)c3ccc(Oc4ccccc4)cc3Cl)c12</t>
  </si>
  <si>
    <t>InChI=1S/C27H27ClN4O6/c28-21-10-17(38-16-4-2-1-3-5-16)6-7-19(21)25(35)20-12-29-26-24(20)27(31-15-30-26)32-22-14-37-18(13-34)11-23(22)36-9-8-33/h1-7,10,12,15,18,22-23,33-34H,8-9,11,13-14H2,(H2,29,30,31,32)/t18-,22-,23+/m0/s1</t>
  </si>
  <si>
    <t>KIQFPWISJSFZMP-OFAXGOBFSA-N</t>
  </si>
  <si>
    <t>US20230357248, Example 8</t>
  </si>
  <si>
    <t>http://www.bindingdb.org/bind/chemsearch/marvin/MolStructure.jsp?monomerid=634117</t>
  </si>
  <si>
    <t>http://www.bindingdb.org/jsp/dbsearch/PrimarySearch_ki.jsp?energyterm=kJ/mole&amp;tag=r21&amp;monomerid=634117&amp;enzyme=Tyrosine-protein+kinase+BTK+%5BC481S%5D&amp;column=ki&amp;startPg=0&amp;Increment=50&amp;submit=Search</t>
  </si>
  <si>
    <t>C=CC(=O)Nc1ccccc1Nc1nc(Nc2ccc3OCCOCCOCCOc3c2)nc2[nH]cnc12</t>
  </si>
  <si>
    <t>InChI=1S/C26H27N7O5/c1-2-22(34)30-18-5-3-4-6-19(18)31-25-23-24(28-16-27-23)32-26(33-25)29-17-7-8-20-21(15-17)38-14-12-36-10-9-35-11-13-37-20/h2-8,15-16H,1,9-14H2,(H,30,34)(H3,27,28,29,31,32,33)</t>
  </si>
  <si>
    <t>AXEVKNAHSSENFT-UHFFFAOYSA-N</t>
  </si>
  <si>
    <t>US11440904, Compound 11</t>
  </si>
  <si>
    <t>10.7270/Q2FB565Q</t>
  </si>
  <si>
    <t>aid1806801</t>
  </si>
  <si>
    <t>US11440904</t>
  </si>
  <si>
    <t>Chen, Z</t>
  </si>
  <si>
    <t>TBA</t>
  </si>
  <si>
    <t>http://www.bindingdb.org/bind/chemsearch/marvin/MolStructure.jsp?monomerid=570913</t>
  </si>
  <si>
    <t>http://www.bindingdb.org/jsp/dbsearch/PrimarySearch_ki.jsp?energyterm=kJ/mole&amp;tag=r21&amp;monomerid=570913&amp;enzyme=Tyrosine-protein+kinase+BTK+%5BC481S%5D&amp;column=ki&amp;startPg=0&amp;Increment=50&amp;submit=Search</t>
  </si>
  <si>
    <t>Clc1cc(Oc2ccccc2)ccc1C(=O)c1c[nH]c2ncnc(N[C@@H]3CC[C@H](OC3)[N+]#[C-])c12</t>
  </si>
  <si>
    <t>InChI=1S/C25H20ClN5O3/c1-27-21-10-7-15(13-33-21)31-25-22-19(12-28-24(22)29-14-30-25)23(32)18-9-8-17(11-20(18)26)34-16-5-3-2-4-6-16/h2-6,8-9,11-12,14-15,21H,7,10,13H2,(H2,28,29,30,31)/t15-,21+/m1/s1</t>
  </si>
  <si>
    <t>HRMLGMORRRYJTA-VFNWGFHPSA-N</t>
  </si>
  <si>
    <t>US20230357248, Example 5</t>
  </si>
  <si>
    <t>http://www.bindingdb.org/bind/chemsearch/marvin/MolStructure.jsp?monomerid=634114</t>
  </si>
  <si>
    <t>http://www.bindingdb.org/jsp/dbsearch/PrimarySearch_ki.jsp?energyterm=kJ/mole&amp;tag=r21&amp;monomerid=634114&amp;enzyme=Tyrosine-protein+kinase+BTK+%5BC481S%5D&amp;column=ki&amp;startPg=0&amp;Increment=50&amp;submit=Search</t>
  </si>
  <si>
    <t>OC[C@@H]1CC[C@H](CO1)Nc1c(cnc2[nH]cc(C(=O)c3ccc(Oc4ccccc4F)cc3Cl)c12)C#N</t>
  </si>
  <si>
    <t>US20240002377, Compound 2</t>
  </si>
  <si>
    <t>http://www.bindingdb.org/bind/chemsearch/marvin/MolStructure.jsp?monomerid=643173</t>
  </si>
  <si>
    <t>http://www.bindingdb.org/jsp/dbsearch/PrimarySearch_ki.jsp?energyterm=kJ/mole&amp;tag=r21&amp;monomerid=643173&amp;enzyme=Tyrosine-protein+kinase+BTK+%5BC481S%5D&amp;column=ki&amp;startPg=0&amp;Increment=50&amp;submit=Search</t>
  </si>
  <si>
    <t>Nc1nccn2c(nc(-c3ccc(cc3F)C(=O)Nc3ccccn3)c12)C1CC[C@@H](CO)OC1</t>
  </si>
  <si>
    <t>InChI=1S/C24H23FN6O3/c25-18-11-14(24(33)29-19-3-1-2-8-27-19)5-7-17(18)20-21-22(26)28-9-10-31(21)23(30-20)15-4-6-16(12-32)34-13-15/h1-3,5,7-11,15-16,32H,4,6,12-13H2,(H2,26,28)(H,27,29,33)/t15?,16-/m0/s1</t>
  </si>
  <si>
    <t>RGVOEPBPOPHLBM-LYKKTTPLSA-N</t>
  </si>
  <si>
    <t>US20230364079, Example 1-B</t>
  </si>
  <si>
    <t>10.7270/Q25Q517V</t>
  </si>
  <si>
    <t>US20230364079</t>
  </si>
  <si>
    <t>YUE, C; LIU, G; LI, S; LI, J; CHEN, G; HE, Y; ZHANG, R; YUAN, C; LI, Y</t>
  </si>
  <si>
    <t>Chengdu Hyperway Pharmaceuticals Co.</t>
  </si>
  <si>
    <t>http://www.bindingdb.org/bind/chemsearch/marvin/MolStructure.jsp?monomerid=635557</t>
  </si>
  <si>
    <t>http://www.bindingdb.org/jsp/dbsearch/PrimarySearch_ki.jsp?energyterm=kJ/mole&amp;tag=r21&amp;monomerid=635557&amp;enzyme=Tyrosine-protein+kinase+BTK+%5BC481S%5D&amp;column=ki&amp;startPg=0&amp;Increment=50&amp;submit=Search</t>
  </si>
  <si>
    <t>Nc1nccn2c(nc(-c3ccc(cc3)C(=O)Nc3ccccn3)c12)C12CCC(CO)(CC1)OC2</t>
  </si>
  <si>
    <t>InChI=1S/C26H26N6O3/c27-22-21-20(17-4-6-18(7-5-17)23(34)30-19-3-1-2-12-28-19)31-24(32(21)14-13-29-22)25-8-10-26(15-33,11-9-25)35-16-25/h1-7,12-14,33H,8-11,15-16H2,(H2,27,29)(H,28,30,34)</t>
  </si>
  <si>
    <t>LDCKOTFURIWTHS-UHFFFAOYSA-N</t>
  </si>
  <si>
    <t>US20230364079, Example 34</t>
  </si>
  <si>
    <t>http://www.bindingdb.org/bind/chemsearch/marvin/MolStructure.jsp?monomerid=635664</t>
  </si>
  <si>
    <t>http://www.bindingdb.org/jsp/dbsearch/PrimarySearch_ki.jsp?energyterm=kJ/mole&amp;tag=r21&amp;monomerid=635664&amp;enzyme=Tyrosine-protein+kinase+BTK+%5BC481S%5D&amp;column=ki&amp;startPg=0&amp;Increment=50&amp;submit=Search</t>
  </si>
  <si>
    <t>Nc1nccn2c(nc(-c3ccc(cc3)C(=O)c3ccccc3)c12)C1CCC(CO)OC1</t>
  </si>
  <si>
    <t>InChI=1S/C25H24N4O3/c26-24-22-21(16-6-8-18(9-7-16)23(31)17-4-2-1-3-5-17)28-25(29(22)13-12-27-24)19-10-11-20(14-30)32-15-19/h1-9,12-13,19-20,30H,10-11,14-15H2,(H2,26,27)</t>
  </si>
  <si>
    <t>WKXWAZWFTOUTCT-UHFFFAOYSA-N</t>
  </si>
  <si>
    <t>US20230364079, Example 26</t>
  </si>
  <si>
    <t>http://www.bindingdb.org/bind/chemsearch/marvin/MolStructure.jsp?monomerid=635648</t>
  </si>
  <si>
    <t>http://www.bindingdb.org/jsp/dbsearch/PrimarySearch_ki.jsp?energyterm=kJ/mole&amp;tag=r21&amp;monomerid=635648&amp;enzyme=Tyrosine-protein+kinase+BTK+%5BC481S%5D&amp;column=ki&amp;startPg=0&amp;Increment=50&amp;submit=Search</t>
  </si>
  <si>
    <t>COc1cccc(c1)C(F)(F)c1ccc(cc1)-c1nc(C2CCC(CO)OC2)n2ccnc(N)c12</t>
  </si>
  <si>
    <t>InChI=1S/C26H26F2N4O3/c1-34-20-4-2-3-19(13-20)26(27,28)18-8-5-16(6-9-18)22-23-24(29)30-11-12-32(23)25(31-22)17-7-10-21(14-33)35-15-17/h2-6,8-9,11-13,17,21,33H,7,10,14-15H2,1H3,(H2,29,30)</t>
  </si>
  <si>
    <t>XWZKLIZLVUERES-UHFFFAOYSA-N</t>
  </si>
  <si>
    <t>US20230364079, Example 121</t>
  </si>
  <si>
    <t>http://www.bindingdb.org/bind/chemsearch/marvin/MolStructure.jsp?monomerid=635697</t>
  </si>
  <si>
    <t>http://www.bindingdb.org/jsp/dbsearch/PrimarySearch_ki.jsp?energyterm=kJ/mole&amp;tag=r21&amp;monomerid=635697&amp;enzyme=Tyrosine-protein+kinase+BTK+%5BC481S%5D&amp;column=ki&amp;startPg=0&amp;Increment=50&amp;submit=Search</t>
  </si>
  <si>
    <t>IBRUTINIB::PCI-32765::US10124003, Ref. Ex. Compound 1::US10711006, Compound Ibrutinib::US10793575, Example ibrutinib::US10835536, Ref. Ex. Comp 1::US10919899, Ibrutinib::US11078206, Example Ibrutinib::US11186578, Example Ibrutinib::US11339167, Example Ibrutinib::US11407754, Example Ibrutinib::US20230364079, Example Ibrutinib::US9108973, Ref 1::US9181263, 1::US9278100, 1</t>
  </si>
  <si>
    <t>OC[C@@H]1CC(F)(F)[C@H](CO1)Nc1ncnc2[nH]cc(C(=O)c3ccc(Oc4ccccc4)cc3Cl)c12</t>
  </si>
  <si>
    <t>InChI=1S/C25H21ClF2N4O4/c26-19-8-15(36-14-4-2-1-3-5-14)6-7-17(19)22(34)18-10-29-23-21(18)24(31-13-30-23)32-20-12-35-16(11-33)9-25(20,27)28/h1-8,10,13,16,20,33H,9,11-12H2,(H2,29,30,31,32)/t16-,20-/m0/s1</t>
  </si>
  <si>
    <t>VZDFMNVHHVZMIL-JXFKEZNVSA-N</t>
  </si>
  <si>
    <t>US20230357248, Example 2</t>
  </si>
  <si>
    <t>http://www.bindingdb.org/bind/chemsearch/marvin/MolStructure.jsp?monomerid=634111</t>
  </si>
  <si>
    <t>http://www.bindingdb.org/jsp/dbsearch/PrimarySearch_ki.jsp?energyterm=kJ/mole&amp;tag=r21&amp;monomerid=634111&amp;enzyme=Tyrosine-protein+kinase+BTK+%5BC481S%5D&amp;column=ki&amp;startPg=0&amp;Increment=50&amp;submit=Search</t>
  </si>
  <si>
    <t>Nc1nccn2c(nc(-c3ccc(Oc4ccccc4)cc3F)c12)C1CCC(CO)OC1</t>
  </si>
  <si>
    <t>InChI=1S/C24H23FN4O3/c25-20-12-17(32-16-4-2-1-3-5-16)8-9-19(20)21-22-23(26)27-10-11-29(22)24(28-21)15-6-7-18(13-30)31-14-15/h1-5,8-12,15,18,30H,6-7,13-14H2,(H2,26,27)</t>
  </si>
  <si>
    <t>HBZJYWPPPVDNBJ-UHFFFAOYSA-N</t>
  </si>
  <si>
    <t>US20230364079, Example 17</t>
  </si>
  <si>
    <t>http://www.bindingdb.org/bind/chemsearch/marvin/MolStructure.jsp?monomerid=635630</t>
  </si>
  <si>
    <t>http://www.bindingdb.org/jsp/dbsearch/PrimarySearch_ki.jsp?energyterm=kJ/mole&amp;tag=r21&amp;monomerid=635630&amp;enzyme=Tyrosine-protein+kinase+BTK+%5BC481S%5D&amp;column=ki&amp;startPg=0&amp;Increment=50&amp;submit=Search</t>
  </si>
  <si>
    <t>COc1ccc(CN(Cc2ccc(OC)cc2)c2nccc3n(C4CCC(CO[Si](c5ccccc5)(c5ccccc5)C(C)(C)C)OC4)c(=O)n(-c4ccc(Oc5ccccc5)cc4)c23)cc1</t>
  </si>
  <si>
    <t>InChI=1S/C56H58N4O6Si/c1-56(2,3)67(50-17-11-7-12-18-50,51-19-13-8-14-20-51)65-40-49-34-27-44(39-64-49)59-52-35-36-57-54(53(52)60(55(59)61)43-25-32-48(33-26-43)66-47-15-9-6-10-16-47)58(37-41-21-28-45(62-4)29-22-41)38-42-23-30-46(63-5)31-24-42/h6-26,28-33,35-36,44,49H,27,34,37-40H2,1-5H3</t>
  </si>
  <si>
    <t>QDJNUFLIAJBTGJ-UHFFFAOYSA-N</t>
  </si>
  <si>
    <t>US20230364079, Example 120</t>
  </si>
  <si>
    <t>http://www.bindingdb.org/bind/chemsearch/marvin/MolStructure.jsp?monomerid=635695</t>
  </si>
  <si>
    <t>http://www.bindingdb.org/jsp/dbsearch/PrimarySearch_ki.jsp?energyterm=kJ/mole&amp;tag=r21&amp;monomerid=635695&amp;enzyme=Tyrosine-protein+kinase+BTK+%5BC481S%5D&amp;column=ki&amp;startPg=0&amp;Increment=50&amp;submit=Search</t>
  </si>
  <si>
    <t>CCC(=O)Nc1ccccc1Nc1nc(Nc2ccc3OCCOCCOCCOc3c2)nc2[nH]cnc12</t>
  </si>
  <si>
    <t>InChI=1S/C26H29N7O5/c1-2-22(34)30-18-5-3-4-6-19(18)31-25-23-24(28-16-27-23)32-26(33-25)29-17-7-8-20-21(15-17)38-14-12-36-10-9-35-11-13-37-20/h3-8,15-16H,2,9-14H2,1H3,(H,30,34)(H3,27,28,29,31,32,33)</t>
  </si>
  <si>
    <t>MQSCGRDOQBVIMP-UHFFFAOYSA-N</t>
  </si>
  <si>
    <t>US11440904, Compound 12</t>
  </si>
  <si>
    <t>http://www.bindingdb.org/bind/chemsearch/marvin/MolStructure.jsp?monomerid=570914</t>
  </si>
  <si>
    <t>http://www.bindingdb.org/jsp/dbsearch/PrimarySearch_ki.jsp?energyterm=kJ/mole&amp;tag=r21&amp;monomerid=570914&amp;enzyme=Tyrosine-protein+kinase+BTK+%5BC481S%5D&amp;column=ki&amp;startPg=0&amp;Increment=50&amp;submit=Search</t>
  </si>
  <si>
    <t>CO[C@@H]1C[C@@H](CO)OC[C@@H]1Nc1ncnc2[nH]cc(C(=O)c3ccc(Oc4ccccc4)cc3F)c12</t>
  </si>
  <si>
    <t>InChI=1S/C26H25FN4O5/c1-34-22-10-17(12-32)35-13-21(22)31-26-23-19(11-28-25(23)29-14-30-26)24(33)18-8-7-16(9-20(18)27)36-15-5-3-2-4-6-15/h2-9,11,14,17,21-22,32H,10,12-13H2,1H3,(H2,28,29,30,31)/t17-,21-,22+/m0/s1</t>
  </si>
  <si>
    <t>UAQXLPKGNLIXHO-BULFRSBZSA-N</t>
  </si>
  <si>
    <t>US20230357248, Example 10</t>
  </si>
  <si>
    <t>http://www.bindingdb.org/bind/chemsearch/marvin/MolStructure.jsp?monomerid=634119</t>
  </si>
  <si>
    <t>http://www.bindingdb.org/jsp/dbsearch/PrimarySearch_ki.jsp?energyterm=kJ/mole&amp;tag=r21&amp;monomerid=634119&amp;enzyme=Tyrosine-protein+kinase+BTK+%5BC481S%5D&amp;column=ki&amp;startPg=0&amp;Increment=50&amp;submit=Search</t>
  </si>
  <si>
    <t>CO[C@@H]1C[C@@H](CO)OC[C@@H]1Nc1ncnc2[nH]cc(C(=O)c3ccc(Oc4ccccc4)cc3C)c12</t>
  </si>
  <si>
    <t>InChI=1S/C27H28N4O5/c1-16-10-18(36-17-6-4-3-5-7-17)8-9-20(16)25(33)21-12-28-26-24(21)27(30-15-29-26)31-22-14-35-19(13-32)11-23(22)34-2/h3-10,12,15,19,22-23,32H,11,13-14H2,1-2H3,(H2,28,29,30,31)/t19-,22-,23+/m0/s1</t>
  </si>
  <si>
    <t>WPVVKWZOOBGRQX-AJSBUHFISA-N</t>
  </si>
  <si>
    <t>US20230357248, Example 9</t>
  </si>
  <si>
    <t>http://www.bindingdb.org/bind/chemsearch/marvin/MolStructure.jsp?monomerid=634118</t>
  </si>
  <si>
    <t>http://www.bindingdb.org/jsp/dbsearch/PrimarySearch_ki.jsp?energyterm=kJ/mole&amp;tag=r21&amp;monomerid=634118&amp;enzyme=Tyrosine-protein+kinase+BTK+%5BC481S%5D&amp;column=ki&amp;startPg=0&amp;Increment=50&amp;submit=Search</t>
  </si>
  <si>
    <t>CC#CC(=O)N1CCCC1CNc1ncnc2[nH]cc(C(=O)c3ccc(Oc4ccccc4)cc3Cl)c12</t>
  </si>
  <si>
    <t>(racemic)-1-(2-(((5-(2-chloro-4- phenoxybenzoyl)-7H-pyrrolo[2,3- d]pyrimidin-4- yl)amino)methyl)pyrrolidin-1-yl)but-2- yn-1-one::US11020398, Compound I-328r</t>
  </si>
  <si>
    <t>aid1805600</t>
  </si>
  <si>
    <t>http://www.bindingdb.org/bind/chemsearch/marvin/MolStructure.jsp?monomerid=499974</t>
  </si>
  <si>
    <t>http://www.bindingdb.org/jsp/dbsearch/PrimarySearch_ki.jsp?energyterm=kJ/mole&amp;tag=r21&amp;monomerid=499974&amp;enzyme=Tyrosine-protein+kinase+BTK+%5BC481S%5D&amp;column=ki&amp;startPg=0&amp;Increment=50&amp;submit=Search</t>
  </si>
  <si>
    <t>CC(=O)N1CC(CCC1CO)Nc1ncnc2[nH]cc(C(=O)c3ccc(Oc4ccccc4)cc3Cl)c12</t>
  </si>
  <si>
    <t>(racemic)-1-(5-((5-(2-chloro-4- phenoxybenzoyl)-7H-pyrrolo[2,3- d]pyrimidin-4-yl)amino)-2- (hydroxymethyl)-piperidin-1-yl)ethan- 1-one::US11020398, Compound I-654</t>
  </si>
  <si>
    <t>http://www.bindingdb.org/bind/chemsearch/marvin/MolStructure.jsp?monomerid=499981</t>
  </si>
  <si>
    <t>http://www.bindingdb.org/jsp/dbsearch/PrimarySearch_ki.jsp?energyterm=kJ/mole&amp;tag=r21&amp;monomerid=499981&amp;enzyme=Tyrosine-protein+kinase+BTK+%5BC481S%5D&amp;column=ki&amp;startPg=0&amp;Increment=50&amp;submit=Search</t>
  </si>
  <si>
    <t>OC[C@@H]1CC[C@H](CO1)Nc1ncnc2[nH]cc(C(=O)c3ccc(NC(=O)Cc4ccccc4)cc3Cl)c12</t>
  </si>
  <si>
    <t>N-(3-chloro-4-(4-(((3R,6S)-6- (hydroxymethyl)tetrahydro-2H-pyran-3- yl)amino)-7H-pyrrolo[2,3-d]pyrimidine- 5-carbonyl)phenyl)-2-phenylacetamide::US11020398, Compound I-639</t>
  </si>
  <si>
    <t>http://www.bindingdb.org/bind/chemsearch/marvin/MolStructure.jsp?monomerid=499955</t>
  </si>
  <si>
    <t>http://www.bindingdb.org/jsp/dbsearch/PrimarySearch_ki.jsp?energyterm=kJ/mole&amp;tag=r21&amp;monomerid=499955&amp;enzyme=Tyrosine-protein+kinase+BTK+%5BC481S%5D&amp;column=ki&amp;startPg=0&amp;Increment=50&amp;submit=Search</t>
  </si>
  <si>
    <t>CC(=O)Nc1cc(F)ccc1Nc1nc(Nc2ccc3OCCOCCOCCOc3c2)nc2[nH]cnc12</t>
  </si>
  <si>
    <t>InChI=1S/C25H26FN7O5/c1-15(34)29-19-12-16(26)2-4-18(19)31-24-22-23(28-14-27-22)32-25(33-24)30-17-3-5-20-21(13-17)38-11-9-36-7-6-35-8-10-37-20/h2-5,12-14H,6-11H2,1H3,(H,29,34)(H3,27,28,30,31,32,33)</t>
  </si>
  <si>
    <t>GFEWEPZLEYQMJH-UHFFFAOYSA-N</t>
  </si>
  <si>
    <t>US11440904, Compound 28</t>
  </si>
  <si>
    <t>http://www.bindingdb.org/bind/chemsearch/marvin/MolStructure.jsp?monomerid=570928</t>
  </si>
  <si>
    <t>http://www.bindingdb.org/jsp/dbsearch/PrimarySearch_ki.jsp?energyterm=kJ/mole&amp;tag=r21&amp;monomerid=570928&amp;enzyme=Tyrosine-protein+kinase+BTK+%5BC481S%5D&amp;column=ki&amp;startPg=0&amp;Increment=50&amp;submit=Search</t>
  </si>
  <si>
    <t>OC[C@@H]1CC[C@H](CO1)Nc1ncnc2[nH]cc(C(=O)c3ccc(NC(=O)COCc4ccccc4)cc3Cl)c12</t>
  </si>
  <si>
    <t>2-(benzyloxy)-N-(3-chloro-4-(4- (((3R,6S)-6-(hydroxymethyl)tetrahydro- 2H-pyran-3-yl)amino)-7H-pyrrolo[2,3- d]pyrimidine-5- carbonyl)phenyl)acetamide::US11020398, Compound I-641</t>
  </si>
  <si>
    <t>http://www.bindingdb.org/bind/chemsearch/marvin/MolStructure.jsp?monomerid=499957</t>
  </si>
  <si>
    <t>http://www.bindingdb.org/jsp/dbsearch/PrimarySearch_ki.jsp?energyterm=kJ/mole&amp;tag=r21&amp;monomerid=499957&amp;enzyme=Tyrosine-protein+kinase+BTK+%5BC481S%5D&amp;column=ki&amp;startPg=0&amp;Increment=50&amp;submit=Search</t>
  </si>
  <si>
    <t>CN1C[C@@H](C[C@H]1CO)Nc1ncnc2[nH]cc(C(=O)c3ccc(Oc4ccccc4)cc3Cl)c12</t>
  </si>
  <si>
    <t>(2-chloro-4-phenoxyphenyl)(4- (((3R,5S)-5-(hydroxymethyl)-1- methylpyrrolidin-3-yl)amino)-7H- pyrrolo[2,3-d]pyrimidin-5-yl) methanone::US11020398, Compound I-342e</t>
  </si>
  <si>
    <t>http://www.bindingdb.org/bind/chemsearch/marvin/MolStructure.jsp?monomerid=499983</t>
  </si>
  <si>
    <t>http://www.bindingdb.org/jsp/dbsearch/PrimarySearch_ki.jsp?energyterm=kJ/mole&amp;tag=r21&amp;monomerid=499983&amp;enzyme=Tyrosine-protein+kinase+BTK+%5BC481S%5D&amp;column=ki&amp;startPg=0&amp;Increment=50&amp;submit=Search</t>
  </si>
  <si>
    <t>OCC1CCC(CN1)Nc1ncnc2[nH]cc(C(=O)c3ccc(Oc4ccccc4)cc3Cl)c12</t>
  </si>
  <si>
    <t>(racemic)-(2-chloro-4- phenoxyphenyl)(4-((6- (hydroxymethyl)piperidin-3-yl)amino)- 7H-pyrrolo[2,3-d]pyrimidin-5- yl)methanone::US11020398, Compound I-343r</t>
  </si>
  <si>
    <t>http://www.bindingdb.org/bind/chemsearch/marvin/MolStructure.jsp?monomerid=499980</t>
  </si>
  <si>
    <t>http://www.bindingdb.org/jsp/dbsearch/PrimarySearch_ki.jsp?energyterm=kJ/mole&amp;tag=r21&amp;monomerid=499980&amp;enzyme=Tyrosine-protein+kinase+BTK+%5BC481S%5D&amp;column=ki&amp;startPg=0&amp;Increment=50&amp;submit=Search</t>
  </si>
  <si>
    <t>OC[C@@H]1CC[C@H](CO1)Nc1ncnc2[nH]cc(C(=O)c3ccc(cc3Cl)C(=O)N3CCc4ccccc4C3)c12</t>
  </si>
  <si>
    <t>(2-chloro-4-(1,2,3,4- tetrahydroisoquinoline-2- carbonyl)phenyl)(4-(((3R,6S)-6- (hydroxymethyl)tetrahydro-2H-pyran-3- yl)amino)-7H-pyrrolo[2,3-d]pyrimidin- 5-yl)methanone::US11020398, Compound I-615</t>
  </si>
  <si>
    <t>http://www.bindingdb.org/bind/chemsearch/marvin/MolStructure.jsp?monomerid=499934</t>
  </si>
  <si>
    <t>http://www.bindingdb.org/jsp/dbsearch/PrimarySearch_ki.jsp?energyterm=kJ/mole&amp;tag=r21&amp;monomerid=499934&amp;enzyme=Tyrosine-protein+kinase+BTK+%5BC481S%5D&amp;column=ki&amp;startPg=0&amp;Increment=50&amp;submit=Search</t>
  </si>
  <si>
    <t>CS(=O)(=O)N1CC(CCC1CO)Nc1ncnc2[nH]cc(C(=O)c3ccc(Oc4ccccc4)cc3Cl)c12</t>
  </si>
  <si>
    <t>(racemic)-(2-chloro-4- phenoxyphenyl)(4-((6-(hydroxymethyl)- 1-(methylsulfonyl)piperidin-3- yl)amino)-7H-pyrrolo[2,3-d]pyrimidin- 5-yl)methanone::US11020398, Compound I-653</t>
  </si>
  <si>
    <t>http://www.bindingdb.org/bind/chemsearch/marvin/MolStructure.jsp?monomerid=499979</t>
  </si>
  <si>
    <t>http://www.bindingdb.org/jsp/dbsearch/PrimarySearch_ki.jsp?energyterm=kJ/mole&amp;tag=r21&amp;monomerid=499979&amp;enzyme=Tyrosine-protein+kinase+BTK+%5BC481S%5D&amp;column=ki&amp;startPg=0&amp;Increment=50&amp;submit=Search</t>
  </si>
  <si>
    <t>CO[C@@H]1C[C@@H](CO)OC[C@@H]1Nc1ncnc2[nH]cc(C(=O)c3ccc(Oc4ccccc4F)cc3Cl)c12</t>
  </si>
  <si>
    <t>InChI=1S/C26H24ClFN4O5/c1-35-22-9-15(11-33)36-12-20(22)32-26-23-17(10-29-25(23)30-13-31-26)24(34)16-7-6-14(8-18(16)27)37-21-5-3-2-4-19(21)28/h2-8,10,13,15,20,22,33H,9,11-12H2,1H3,(H2,29,30,31,32)/t15-,20-,22+/m0/s1</t>
  </si>
  <si>
    <t>QRKAIYDVVAQTFA-GJULWVSJSA-N</t>
  </si>
  <si>
    <t>US20230357248, Example 12</t>
  </si>
  <si>
    <t>http://www.bindingdb.org/bind/chemsearch/marvin/MolStructure.jsp?monomerid=634120</t>
  </si>
  <si>
    <t>http://www.bindingdb.org/jsp/dbsearch/PrimarySearch_ki.jsp?energyterm=kJ/mole&amp;tag=r21&amp;monomerid=634120&amp;enzyme=Tyrosine-protein+kinase+BTK+%5BC481S%5D&amp;column=ki&amp;startPg=0&amp;Increment=50&amp;submit=Search</t>
  </si>
  <si>
    <t>CO[C@H]1C[C@@H](CO)OC[C@@H]1Nc1ncnc2[nH]cc(C(=O)c3ccc(Oc4ccccc4)cc3Cl)c12</t>
  </si>
  <si>
    <t>InChI=1S/C26H25ClN4O5/c1-34-22-10-17(12-32)35-13-21(22)31-26-23-19(11-28-25(23)29-14-30-26)24(33)18-8-7-16(9-20(18)27)36-15-5-3-2-4-6-15/h2-9,11,14,17,21-22,32H,10,12-13H2,1H3,(H2,28,29,30,31)/t17-,21-,22-/m0/s1</t>
  </si>
  <si>
    <t>BRLPFUOPRDLXPP-HSQYWUDLSA-N</t>
  </si>
  <si>
    <t>US20230357248, Example 7</t>
  </si>
  <si>
    <t>http://www.bindingdb.org/bind/chemsearch/marvin/MolStructure.jsp?monomerid=634116</t>
  </si>
  <si>
    <t>http://www.bindingdb.org/jsp/dbsearch/PrimarySearch_ki.jsp?energyterm=kJ/mole&amp;tag=r21&amp;monomerid=634116&amp;enzyme=Tyrosine-protein+kinase+BTK+%5BC481S%5D&amp;column=ki&amp;startPg=0&amp;Increment=50&amp;submit=Search</t>
  </si>
  <si>
    <t>OC[C@@H]1CC[C@H](CNc2ncnc3[nH]cc(C(=O)c4ccc(Oc5ccccc5)cc4Cl)c23)O1</t>
  </si>
  <si>
    <t>(2-chloro-4-phenoxyphenyl)(4- ((((2R,5S)-5- (hydroxymethyl)tetrahydrofuran-2- yl)methyl)amino)-7H-pyrrolo[2,3- d]pyrimidin-5-yl)methanone::US11020398, Compound I-362e</t>
  </si>
  <si>
    <t>http://www.bindingdb.org/bind/chemsearch/marvin/MolStructure.jsp?monomerid=499989</t>
  </si>
  <si>
    <t>http://www.bindingdb.org/jsp/dbsearch/PrimarySearch_ki.jsp?energyterm=kJ/mole&amp;tag=r21&amp;monomerid=499989&amp;enzyme=Tyrosine-protein+kinase+BTK+%5BC481S%5D&amp;column=ki&amp;startPg=0&amp;Increment=50&amp;submit=Search</t>
  </si>
  <si>
    <t>OC[C@@H]1CC[C@H](CO1)Nc1ncnc2[nH]cc(C(=O)c3ccc(cc3Cl)C(=O)N3CCCCC3)c12</t>
  </si>
  <si>
    <t>(3-chloro-4-(4-(((3R,6S)-6- (hydroxymethyl)tetrahydro-2H-pyran-3- yl)amino)-7H-pyrrolo[2,3-d]pyrimidine- 5-carbonyl)phenyl)(piperidin-1- yl)methanone::US11020398, Compound I-617</t>
  </si>
  <si>
    <t>http://www.bindingdb.org/bind/chemsearch/marvin/MolStructure.jsp?monomerid=499936</t>
  </si>
  <si>
    <t>http://www.bindingdb.org/jsp/dbsearch/PrimarySearch_ki.jsp?energyterm=kJ/mole&amp;tag=r21&amp;monomerid=499936&amp;enzyme=Tyrosine-protein+kinase+BTK+%5BC481S%5D&amp;column=ki&amp;startPg=0&amp;Increment=50&amp;submit=Search</t>
  </si>
  <si>
    <t>CN1C[C@H](CNc2ncnc3[nH]cc(C(=O)c4ccc(Oc5ccccc5)cc4Cl)c23)C[C@H]1CO</t>
  </si>
  <si>
    <t>(2-chloro-4-phenoxyphenyl)(4- ((((3S,5S)-5-(hydroxymethyl)-1- methylpyrrolidin-3-yl)methyl)amino)- 7H-pyrrolo[2,3-d]pyrimidin-5- yl)methanone::US11020398, Compound I-370e</t>
  </si>
  <si>
    <t>http://www.bindingdb.org/bind/chemsearch/marvin/MolStructure.jsp?monomerid=499987</t>
  </si>
  <si>
    <t>http://www.bindingdb.org/jsp/dbsearch/PrimarySearch_ki.jsp?energyterm=kJ/mole&amp;tag=r21&amp;monomerid=499987&amp;enzyme=Tyrosine-protein+kinase+BTK+%5BC481S%5D&amp;column=ki&amp;startPg=0&amp;Increment=50&amp;submit=Search</t>
  </si>
  <si>
    <t>CC(=O)N1C[C@@H](C[C@H]1CO)Nc1ncnc2[nH]cc(C(=O)c3ccc(Oc4ccccc4)cc3Cl)c12</t>
  </si>
  <si>
    <t>1-((2S,4R)-4-((5-(2-chloro-4- phenoxybenzoyl)-7H-pyrrolo[2,3- d]pyrimidin-4-yl)amino)-2- (hydroxymethyl)pyrrolidin-1-yl)ethan- 1-one::US11020398, Compound I-655</t>
  </si>
  <si>
    <t>http://www.bindingdb.org/bind/chemsearch/marvin/MolStructure.jsp?monomerid=499984</t>
  </si>
  <si>
    <t>http://www.bindingdb.org/jsp/dbsearch/PrimarySearch_ki.jsp?energyterm=kJ/mole&amp;tag=r21&amp;monomerid=499984&amp;enzyme=Tyrosine-protein+kinase+BTK+%5BC481S%5D&amp;column=ki&amp;startPg=0&amp;Increment=50&amp;submit=Search</t>
  </si>
  <si>
    <t>COc1ccc(cc1)C(=O)N[C@@H]1CCCN(C1)c1cnc(C(N)=O)c(Nc2ccc(cc2)C2CCN(CC2)C2CC2)n1</t>
  </si>
  <si>
    <t>InChI=1S/C32H39N7O3/c1-42-27-12-6-23(7-13-27)32(41)36-25-3-2-16-39(20-25)28-19-34-29(30(33)40)31(37-28)35-24-8-4-21(5-9-24)22-14-17-38(18-15-22)26-10-11-26/h4-9,12-13,19,22,25-26H,2-3,10-11,14-18,20H2,1H3,(H2,33,40)(H,35,37)(H,36,41)/t25-/m1/s1</t>
  </si>
  <si>
    <t>JRKSMTJDASLJBM-RUZDIDTESA-N</t>
  </si>
  <si>
    <t>(R)-3-(4-(1-cyclopropylpiperidin-4-yl)phenylamino)-5-(3-(4-methoxybenzamido)piperidin-1-yl)pyrazine-2-carboxamide ::US9656988, Example 133</t>
  </si>
  <si>
    <t>10.7270/Q25Q4Z49</t>
  </si>
  <si>
    <t>aid1796250</t>
  </si>
  <si>
    <t>US9656988</t>
  </si>
  <si>
    <t>Chen, W; Jia, ZJ; Thomas, WD</t>
  </si>
  <si>
    <t>Pharmacyclics LLC</t>
  </si>
  <si>
    <t>http://www.bindingdb.org/bind/chemsearch/marvin/MolStructure.jsp?monomerid=309664</t>
  </si>
  <si>
    <t>http://www.bindingdb.org/jsp/dbsearch/PrimarySearch_ki.jsp?energyterm=kJ/mole&amp;tag=r21&amp;monomerid=309664&amp;enzyme=Tyrosine-protein+kinase+BTK+%5BC481S%5D&amp;column=ki&amp;startPg=0&amp;Increment=50&amp;submit=Search</t>
  </si>
  <si>
    <t>COc1ccc(cc1)C(=O)N[C@@H]1CCCN(C1)c1cnc(C(N)=O)c(Nc2ccc(cc2)C2CCN(CC2)C(C)=O)n1</t>
  </si>
  <si>
    <t>InChI=1S/C31H37N7O4/c1-20(39)37-16-13-22(14-17-37)21-5-9-24(10-6-21)34-30-28(29(32)40)33-18-27(36-30)38-15-3-4-25(19-38)35-31(41)23-7-11-26(42-2)12-8-23/h5-12,18,22,25H,3-4,13-17,19H2,1-2H3,(H2,32,40)(H,34,36)(H,35,41)/t25-/m1/s1</t>
  </si>
  <si>
    <t>OMYRAQFRZOHJIJ-RUZDIDTESA-N</t>
  </si>
  <si>
    <t>(R)-3-(4-(1-acetylpiperidin-4-yl)phenylamino)-5-(3-(4-methoxybenzamido)piperidin-1-yl)pyrazine-2-carboxamide ::US9656988, Example 139</t>
  </si>
  <si>
    <t>http://www.bindingdb.org/bind/chemsearch/marvin/MolStructure.jsp?monomerid=309670</t>
  </si>
  <si>
    <t>http://www.bindingdb.org/jsp/dbsearch/PrimarySearch_ki.jsp?energyterm=kJ/mole&amp;tag=r21&amp;monomerid=309670&amp;enzyme=Tyrosine-protein+kinase+BTK+%5BC481S%5D&amp;column=ki&amp;startPg=0&amp;Increment=50&amp;submit=Search</t>
  </si>
  <si>
    <t>COc1ccc(cc1)C(=O)N[C@@H]1CCCN(C1)c1cnc(C(N)=O)c(Nc2ccc(cc2)C2CCN(CC2)C(=O)CC#N)n1</t>
  </si>
  <si>
    <t>InChI=1S/C32H36N8O4/c1-44-26-10-6-23(7-11-26)32(43)37-25-3-2-16-40(20-25)27-19-35-29(30(34)42)31(38-27)36-24-8-4-21(5-9-24)22-13-17-39(18-14-22)28(41)12-15-33/h4-11,19,22,25H,2-3,12-14,16-18,20H2,1H3,(H2,34,42)(H,36,38)(H,37,43)/t25-/m1/s1</t>
  </si>
  <si>
    <t>UIAAPDMOGMJXNS-RUZDIDTESA-N</t>
  </si>
  <si>
    <t>(R)-3-(4-(1-(2-cyanoacetyl)piperidin-4-yl)phenylamino)-5-(3-(4-methoxybenzamido)piperidin-1-yl)pyrazine-2-carboxamide ::US9656988, Example 141</t>
  </si>
  <si>
    <t>http://www.bindingdb.org/bind/chemsearch/marvin/MolStructure.jsp?monomerid=309672</t>
  </si>
  <si>
    <t>http://www.bindingdb.org/jsp/dbsearch/PrimarySearch_ki.jsp?energyterm=kJ/mole&amp;tag=r21&amp;monomerid=309672&amp;enzyme=Tyrosine-protein+kinase+BTK+%5BC481S%5D&amp;column=ki&amp;startPg=0&amp;Increment=50&amp;submit=Search</t>
  </si>
  <si>
    <t>CN(C)C(=O)N[C@@H]1CCCN(C1)c1cnc(C(N)=O)c(Nc2ccc(cc2)S(C)(=O)=O)n1</t>
  </si>
  <si>
    <t>InChI=1S/C20H27N7O4S/c1-26(2)20(29)24-14-5-4-10-27(12-14)16-11-22-17(18(21)28)19(25-16)23-13-6-8-15(9-7-13)32(3,30)31/h6-9,11,14H,4-5,10,12H2,1-3H3,(H2,21,28)(H,23,25)(H,24,29)/t14-/m1/s1</t>
  </si>
  <si>
    <t>UYPQWNIVKFFUII-CQSZACIVSA-N</t>
  </si>
  <si>
    <t>(R)-5-(3-(3,3-dimethylureido)piperidin-1-yl)-3-(4-(methylsulfonyl)phenylamino)pyrazine-2-carboxamide ::US9656988, Example 151</t>
  </si>
  <si>
    <t>http://www.bindingdb.org/bind/chemsearch/marvin/MolStructure.jsp?monomerid=309682</t>
  </si>
  <si>
    <t>http://www.bindingdb.org/jsp/dbsearch/PrimarySearch_ki.jsp?energyterm=kJ/mole&amp;tag=r21&amp;monomerid=309682&amp;enzyme=Tyrosine-protein+kinase+BTK+%5BC481S%5D&amp;column=ki&amp;startPg=0&amp;Increment=50&amp;submit=Search</t>
  </si>
  <si>
    <t>CCC(=O)N1CCC(CC1)c1ccc(Nc2nc(cnc2C(N)=O)N2CCC[C@H](C2)NC(=O)N(C)C)cc1</t>
  </si>
  <si>
    <t>InChI=1S/C27H38N8O3/c1-4-23(36)34-14-11-19(12-15-34)18-7-9-20(10-8-18)30-26-24(25(28)37)29-16-22(32-26)35-13-5-6-21(17-35)31-27(38)33(2)3/h7-10,16,19,21H,4-6,11-15,17H2,1-3H3,(H2,28,37)(H,30,32)(H,31,38)/t21-/m1/s1</t>
  </si>
  <si>
    <t>OIBIOFXJAJUALW-OAQYLSRUSA-N</t>
  </si>
  <si>
    <t>(R)-5-(3-(3,3-dimethylureido)piperidin-1-yl)-3-(4-(1-propionylpiperidin-4-yl)phenylamino)pyrazine-2-carboxamide ::US9656988, Example 152</t>
  </si>
  <si>
    <t>http://www.bindingdb.org/bind/chemsearch/marvin/MolStructure.jsp?monomerid=309683</t>
  </si>
  <si>
    <t>http://www.bindingdb.org/jsp/dbsearch/PrimarySearch_ki.jsp?energyterm=kJ/mole&amp;tag=r21&amp;monomerid=309683&amp;enzyme=Tyrosine-protein+kinase+BTK+%5BC481S%5D&amp;column=ki&amp;startPg=0&amp;Increment=50&amp;submit=Search</t>
  </si>
  <si>
    <t>CN(C)C(=O)N[C@@H]1CCCN(C1)c1cnc(C(N)=O)c(Nc2ccc(cc2)C2CCN(CC2)C(=O)CC#N)n1</t>
  </si>
  <si>
    <t>InChI=1S/C27H35N9O3/c1-34(2)27(39)32-21-4-3-13-36(17-21)22-16-30-24(25(29)38)26(33-22)31-20-7-5-18(6-8-20)19-10-14-35(15-11-19)23(37)9-12-28/h5-8,16,19,21H,3-4,9-11,13-15,17H2,1-2H3,(H2,29,38)(H,31,33)(H,32,39)/t21-/m1/s1</t>
  </si>
  <si>
    <t>NIZWHJVGPCZQDZ-OAQYLSRUSA-N</t>
  </si>
  <si>
    <t>(R)-3-(4-(1-(2-cyanoacetyl)piperidin-4-yl)phenylamino)-5-(3-(3,3-dimethylureido)piperidin-1-yl)pyrazine-2-carboxamide ::US9656988, Example 153</t>
  </si>
  <si>
    <t>http://www.bindingdb.org/bind/chemsearch/marvin/MolStructure.jsp?monomerid=309684</t>
  </si>
  <si>
    <t>http://www.bindingdb.org/jsp/dbsearch/PrimarySearch_ki.jsp?energyterm=kJ/mole&amp;tag=r21&amp;monomerid=309684&amp;enzyme=Tyrosine-protein+kinase+BTK+%5BC481S%5D&amp;column=ki&amp;startPg=0&amp;Increment=50&amp;submit=Search</t>
  </si>
  <si>
    <t>CN(C)C(=O)N[C@@H]1CCCN(C1)c1cnc(C(N)=O)c(Nc2ccc(cc2)C2CCNCC2)n1</t>
  </si>
  <si>
    <t>InChI=1S/C24H34N8O2/c1-31(2)24(34)29-19-4-3-13-32(15-19)20-14-27-21(22(25)33)23(30-20)28-18-7-5-16(6-8-18)17-9-11-26-12-10-17/h5-8,14,17,19,26H,3-4,9-13,15H2,1-2H3,(H2,25,33)(H,28,30)(H,29,34)/t19-/m1/s1</t>
  </si>
  <si>
    <t>UFUMSQFMKPHFGV-LJQANCHMSA-N</t>
  </si>
  <si>
    <t>(R)-5-(3-(3,3-dimethylureido)piperidin-1-yl)-3-(4-(piperidin-4-yl)phenylamino)pyrazine-2-carboxamide ::US9656988, Example 154</t>
  </si>
  <si>
    <t>http://www.bindingdb.org/bind/chemsearch/marvin/MolStructure.jsp?monomerid=309685</t>
  </si>
  <si>
    <t>http://www.bindingdb.org/jsp/dbsearch/PrimarySearch_ki.jsp?energyterm=kJ/mole&amp;tag=r21&amp;monomerid=309685&amp;enzyme=Tyrosine-protein+kinase+BTK+%5BC481S%5D&amp;column=ki&amp;startPg=0&amp;Increment=50&amp;submit=Search</t>
  </si>
  <si>
    <t>CN(C)C(=O)N[C@@H]1CCCN(C1)c1cnc(C(N)=O)c(Nc2ccc(cc2)C2CCN(CC2)C2CCCC2)n1</t>
  </si>
  <si>
    <t>InChI=1S/C29H42N8O2/c1-35(2)29(39)33-23-6-5-15-37(19-23)25-18-31-26(27(30)38)28(34-25)32-22-11-9-20(10-12-22)21-13-16-36(17-14-21)24-7-3-4-8-24/h9-12,18,21,23-24H,3-8,13-17,19H2,1-2H3,(H2,30,38)(H,32,34)(H,33,39)/t23-/m1/s1</t>
  </si>
  <si>
    <t>WWFQRNJUOGZJQS-HSZRJFAPSA-N</t>
  </si>
  <si>
    <t>(R)-3-(4-(1-cyclopentylpiperidin-4-yl)phenylamino)-5-(3-(3,3-dimethylureido)piperidin-1-yl)pyrazine-2-carboxamide ::US9656988, Example 155</t>
  </si>
  <si>
    <t>http://www.bindingdb.org/bind/chemsearch/marvin/MolStructure.jsp?monomerid=309686</t>
  </si>
  <si>
    <t>http://www.bindingdb.org/jsp/dbsearch/PrimarySearch_ki.jsp?energyterm=kJ/mole&amp;tag=r21&amp;monomerid=309686&amp;enzyme=Tyrosine-protein+kinase+BTK+%5BC481S%5D&amp;column=ki&amp;startPg=0&amp;Increment=50&amp;submit=Search</t>
  </si>
  <si>
    <t>CN(C)C(=O)N[C@@H]1CCCN(C1)c1cnc(C(N)=O)c(Nc2ccc(cc2)C2CCN(CC2)C(=O)N(C)C)n1</t>
  </si>
  <si>
    <t>InChI=1S/C27H39N9O3/c1-33(2)26(38)31-21-6-5-13-36(17-21)22-16-29-23(24(28)37)25(32-22)30-20-9-7-18(8-10-20)19-11-14-35(15-12-19)27(39)34(3)4/h7-10,16,19,21H,5-6,11-15,17H2,1-4H3,(H2,28,37)(H,30,32)(H,31,38)/t21-/m1/s1</t>
  </si>
  <si>
    <t>QFKFKXOBHBVFQK-OAQYLSRUSA-N</t>
  </si>
  <si>
    <t>(R)-3-(4-(1-(dimethylcarbamoyl)piperidin-4-yl)phenylamino)-5-(3-(3,3-dimethylureido)piperidin-1-yl)pyrazine-2-carboxamide::US9656988, Example 170</t>
  </si>
  <si>
    <t>http://www.bindingdb.org/bind/chemsearch/marvin/MolStructure.jsp?monomerid=309701</t>
  </si>
  <si>
    <t>http://www.bindingdb.org/jsp/dbsearch/PrimarySearch_ki.jsp?energyterm=kJ/mole&amp;tag=r21&amp;monomerid=309701&amp;enzyme=Tyrosine-protein+kinase+BTK+%5BC481S%5D&amp;column=ki&amp;startPg=0&amp;Increment=50&amp;submit=Search</t>
  </si>
  <si>
    <t>CN(C)C(=O)N[C@@H]1CCCN(C1)c1cnc(C(N)=O)c(Nc2ccc(cc2)C2CCN(CC2)C(=O)C2CC2)n1</t>
  </si>
  <si>
    <t>InChI=1S/C28H38N8O3/c1-34(2)28(39)32-22-4-3-13-36(17-22)23-16-30-24(25(29)37)26(33-23)31-21-9-7-18(8-10-21)19-11-14-35(15-12-19)27(38)20-5-6-20/h7-10,16,19-20,22H,3-6,11-15,17H2,1-2H3,(H2,29,37)(H,31,33)(H,32,39)/t22-/m1/s1</t>
  </si>
  <si>
    <t>DJBQGUXCAGMWNN-JOCHJYFZSA-N</t>
  </si>
  <si>
    <t>(R)-3-(4-(1-(cyclopropanecarbonyl)piperidin-4-yl)phenylamino)-5-(3-(3,3-dimethylureido)piperidin-1-yl)pyrazine-2-carboxamide::US9656988, Example 171</t>
  </si>
  <si>
    <t>http://www.bindingdb.org/bind/chemsearch/marvin/MolStructure.jsp?monomerid=309702</t>
  </si>
  <si>
    <t>http://www.bindingdb.org/jsp/dbsearch/PrimarySearch_ki.jsp?energyterm=kJ/mole&amp;tag=r21&amp;monomerid=309702&amp;enzyme=Tyrosine-protein+kinase+BTK+%5BC481S%5D&amp;column=ki&amp;startPg=0&amp;Increment=50&amp;submit=Search</t>
  </si>
  <si>
    <t>CN(C)C(=O)N[C@@H]1CCCN(C1)c1cnc(C(N)=O)c(Nc2ccc(cc2)C2CCN(CC2)S(C)(=O)=O)n1</t>
  </si>
  <si>
    <t>InChI=1S/C25H36N8O4S/c1-31(2)25(35)29-20-5-4-12-32(16-20)21-15-27-22(23(26)34)24(30-21)28-19-8-6-17(7-9-19)18-10-13-33(14-11-18)38(3,36)37/h6-9,15,18,20H,4-5,10-14,16H2,1-3H3,(H2,26,34)(H,28,30)(H,29,35)/t20-/m1/s1</t>
  </si>
  <si>
    <t>KSUUWWFAWIJYCZ-HXUWFJFHSA-N</t>
  </si>
  <si>
    <t>(R)-5-(3-(3,3-dimethylureido)piperidin-1-yl)-3-(4-(1-(methylsulfonyl)piperidin-4-yl)phenylamino)pyrazine-2-carboxamide::US9656988, Example 172</t>
  </si>
  <si>
    <t>http://www.bindingdb.org/bind/chemsearch/marvin/MolStructure.jsp?monomerid=309703</t>
  </si>
  <si>
    <t>http://www.bindingdb.org/jsp/dbsearch/PrimarySearch_ki.jsp?energyterm=kJ/mole&amp;tag=r21&amp;monomerid=309703&amp;enzyme=Tyrosine-protein+kinase+BTK+%5BC481S%5D&amp;column=ki&amp;startPg=0&amp;Increment=50&amp;submit=Search</t>
  </si>
  <si>
    <t>CN(C)C(=O)N[C@@H]1CCCN(C1)c1cnc(C(N)=O)c(Nc2ccc(cc2)C2CCN(CC2)S(=O)(=O)N(C)C)n1</t>
  </si>
  <si>
    <t>InChI=1S/C26H39N9O4S/c1-32(2)26(37)30-21-6-5-13-34(17-21)22-16-28-23(24(27)36)25(31-22)29-20-9-7-18(8-10-20)19-11-14-35(15-12-19)40(38,39)33(3)4/h7-10,16,19,21H,5-6,11-15,17H2,1-4H3,(H2,27,36)(H,29,31)(H,30,37)/t21-/m1/s1</t>
  </si>
  <si>
    <t>SOZNQXDUCZVQNU-OAQYLSRUSA-N</t>
  </si>
  <si>
    <t>(R)-3-(4-(1-(N,N-dimethylsulfamoyl)piperidin-4-yl)phenylamino)-5-(3-(3,3-dimethylureido)piperidin-1-yl)pyrazine-2-carboxamide::US9656988, Example 173</t>
  </si>
  <si>
    <t>http://www.bindingdb.org/bind/chemsearch/marvin/MolStructure.jsp?monomerid=309704</t>
  </si>
  <si>
    <t>http://www.bindingdb.org/jsp/dbsearch/PrimarySearch_ki.jsp?energyterm=kJ/mole&amp;tag=r21&amp;monomerid=309704&amp;enzyme=Tyrosine-protein+kinase+BTK+%5BC481S%5D&amp;column=ki&amp;startPg=0&amp;Increment=50&amp;submit=Search</t>
  </si>
  <si>
    <t>CN(C)C(=O)N[C@@H]1CCCN(C1)c1cnc(C(N)=O)c(Nc2ccc(cc2)C2CCN(CC2)c2ccccn2)n1</t>
  </si>
  <si>
    <t>InChI=1S/C29H37N9O2/c1-36(2)29(40)34-23-6-5-15-38(19-23)25-18-32-26(27(30)39)28(35-25)33-22-10-8-20(9-11-22)21-12-16-37(17-13-21)24-7-3-4-14-31-24/h3-4,7-11,14,18,21,23H,5-6,12-13,15-17,19H2,1-2H3,(H2,30,39)(H,33,35)(H,34,40)/t23-/m1/s1</t>
  </si>
  <si>
    <t>ILNFQODSBZTDGY-HSZRJFAPSA-N</t>
  </si>
  <si>
    <t>(R)-5-(3-(3,3-dimethylureido)piperidin-1-yl)-3-(4-(1-(pyridin-2-yl)piperidin-4-yl)phenylamino)pyrazine-2-carboxamide::US9656988, Example 174</t>
  </si>
  <si>
    <t>http://www.bindingdb.org/bind/chemsearch/marvin/MolStructure.jsp?monomerid=309705</t>
  </si>
  <si>
    <t>http://www.bindingdb.org/jsp/dbsearch/PrimarySearch_ki.jsp?energyterm=kJ/mole&amp;tag=r21&amp;monomerid=309705&amp;enzyme=Tyrosine-protein+kinase+BTK+%5BC481S%5D&amp;column=ki&amp;startPg=0&amp;Increment=50&amp;submit=Search</t>
  </si>
  <si>
    <t>CN(C)C(=O)N[C@@H]1CCCN(C1)c1cnc(C(N)=O)c(Nc2ccc(cc2)C2CCN(CC2)C2CCC2)n1</t>
  </si>
  <si>
    <t>InChI=1S/C28H40N8O2/c1-34(2)28(38)32-22-5-4-14-36(18-22)24-17-30-25(26(29)37)27(33-24)31-21-10-8-19(9-11-21)20-12-15-35(16-13-20)23-6-3-7-23/h8-11,17,20,22-23H,3-7,12-16,18H2,1-2H3,(H2,29,37)(H,31,33)(H,32,38)/t22-/m1/s1</t>
  </si>
  <si>
    <t>VFJOIITXTDPWHH-JOCHJYFZSA-N</t>
  </si>
  <si>
    <t>(R)-3-(4-(1-cyclobutylpiperidin-4-yl)phenylamino)-5-(3-(3,3-dimethylureido)piperidin-1-yl)pyrazine-2-carboxamide::US9656988, Example 175</t>
  </si>
  <si>
    <t>http://www.bindingdb.org/bind/chemsearch/marvin/MolStructure.jsp?monomerid=309706</t>
  </si>
  <si>
    <t>http://www.bindingdb.org/jsp/dbsearch/PrimarySearch_ki.jsp?energyterm=kJ/mole&amp;tag=r21&amp;monomerid=309706&amp;enzyme=Tyrosine-protein+kinase+BTK+%5BC481S%5D&amp;column=ki&amp;startPg=0&amp;Increment=50&amp;submit=Search</t>
  </si>
  <si>
    <t>CN(C)C(=O)N[C@@H]1CCCN(C1)c1cnc(C(N)=O)c(Nc2ccc(cc2)C2CCN(CC2)C2CCOCC2)n1</t>
  </si>
  <si>
    <t>InChI=1S/C29H42N8O3/c1-35(2)29(39)33-23-4-3-13-37(19-23)25-18-31-26(27(30)38)28(34-25)32-22-7-5-20(6-8-22)21-9-14-36(15-10-21)24-11-16-40-17-12-24/h5-8,18,21,23-24H,3-4,9-17,19H2,1-2H3,(H2,30,38)(H,32,34)(H,33,39)/t23-/m1/s1</t>
  </si>
  <si>
    <t>SGOXRXKFGRPCNW-HSZRJFAPSA-N</t>
  </si>
  <si>
    <t>(R)-5-(3-(3,3-dimethylureido)piperidin-1-yl)-3-(4-(1-(tetrahydro-2H-pyran-4-yl)piperidin-4-yl)phenylamino)pyrazine-2-carboxamide::US9656988, Example 176</t>
  </si>
  <si>
    <t>http://www.bindingdb.org/bind/chemsearch/marvin/MolStructure.jsp?monomerid=309707</t>
  </si>
  <si>
    <t>http://www.bindingdb.org/jsp/dbsearch/PrimarySearch_ki.jsp?energyterm=kJ/mole&amp;tag=r21&amp;monomerid=309707&amp;enzyme=Tyrosine-protein+kinase+BTK+%5BC481S%5D&amp;column=ki&amp;startPg=0&amp;Increment=50&amp;submit=Search</t>
  </si>
  <si>
    <t>CN(C)C(=O)N[C@@H]1CCCN(C1)c1cnc(C(N)=O)c(Nc2ccc(cc2)C2CCN(CCOCCO)CC2)n1</t>
  </si>
  <si>
    <t>InChI=1S/C28H42N8O4/c1-34(2)28(39)32-23-4-3-11-36(19-23)24-18-30-25(26(29)38)27(33-24)31-22-7-5-20(6-8-22)21-9-12-35(13-10-21)14-16-40-17-15-37/h5-8,18,21,23,37H,3-4,9-17,19H2,1-2H3,(H2,29,38)(H,31,33)(H,32,39)/t23-/m1/s1</t>
  </si>
  <si>
    <t>STCSTSSDRJJGME-HSZRJFAPSA-N</t>
  </si>
  <si>
    <t>(R)-5-(3-(3,3-dimethylureido)piperidin-1-yl)-3-(4-(1-(2-(2-hydroxyethoxy)ethyl)piperidin-4-yl)phenylamino)pyrazine-2-carboxamide::US9656988, Example 177</t>
  </si>
  <si>
    <t>http://www.bindingdb.org/bind/chemsearch/marvin/MolStructure.jsp?monomerid=309708</t>
  </si>
  <si>
    <t>http://www.bindingdb.org/jsp/dbsearch/PrimarySearch_ki.jsp?energyterm=kJ/mole&amp;tag=r21&amp;monomerid=309708&amp;enzyme=Tyrosine-protein+kinase+BTK+%5BC481S%5D&amp;column=ki&amp;startPg=0&amp;Increment=50&amp;submit=Search</t>
  </si>
  <si>
    <t>CN(C)C(=O)N[C@@H]1CCCN(C1)c1cnc(C(N)=O)c(Nc2ccc(cc2)C2CCN(CC2)C2COC2)n1</t>
  </si>
  <si>
    <t>InChI=1S/C27H38N8O3/c1-33(2)27(37)31-21-4-3-11-35(15-21)23-14-29-24(25(28)36)26(32-23)30-20-7-5-18(6-8-20)19-9-12-34(13-10-19)22-16-38-17-22/h5-8,14,19,21-22H,3-4,9-13,15-17H2,1-2H3,(H2,28,36)(H,30,32)(H,31,37)/t21-/m1/s1</t>
  </si>
  <si>
    <t>JGDSBJDDFRVDDI-OAQYLSRUSA-N</t>
  </si>
  <si>
    <t>(R)-5-(3-(3,3-dimethylureido)piperidin-1-yl)-3-(4-(1-(oxetan-3-yl)piperidin-4-yl)phenylamino)pyrazine-2-carboxamide::US9656988, Example 178</t>
  </si>
  <si>
    <t>http://www.bindingdb.org/bind/chemsearch/marvin/MolStructure.jsp?monomerid=309709</t>
  </si>
  <si>
    <t>http://www.bindingdb.org/jsp/dbsearch/PrimarySearch_ki.jsp?energyterm=kJ/mole&amp;tag=r21&amp;monomerid=309709&amp;enzyme=Tyrosine-protein+kinase+BTK+%5BC481S%5D&amp;column=ki&amp;startPg=0&amp;Increment=50&amp;submit=Search</t>
  </si>
  <si>
    <t>CN(C)C(=O)N[C@@H]1CCCN(C1)c1cnc(C(N)=O)c(Nc2cc(C)ns2)n1</t>
  </si>
  <si>
    <t>InChI=1S/C17H24N8O2S/c1-10-7-13(28-23-10)22-16-14(15(18)26)19-8-12(21-16)25-6-4-5-11(9-25)20-17(27)24(2)3/h7-8,11H,4-6,9H2,1-3H3,(H2,18,26)(H,20,27)(H,21,22)/t11-/m1/s1</t>
  </si>
  <si>
    <t>SDGOXLDKFDEURY-LLVKDONJSA-N</t>
  </si>
  <si>
    <t>(R)-5-(3-(3,3-dimethylureido)piperidin-1-yl)-3-(3-methylisothiazol-5-ylamino)pyrazine-2-carboxamide::US9656988, Example 187</t>
  </si>
  <si>
    <t>http://www.bindingdb.org/bind/chemsearch/marvin/MolStructure.jsp?monomerid=309718</t>
  </si>
  <si>
    <t>http://www.bindingdb.org/jsp/dbsearch/PrimarySearch_ki.jsp?energyterm=kJ/mole&amp;tag=r21&amp;monomerid=309718&amp;enzyme=Tyrosine-protein+kinase+BTK+%5BC481S%5D&amp;column=ki&amp;startPg=0&amp;Increment=50&amp;submit=Search</t>
  </si>
  <si>
    <t>CC(C)Oc1ccc(Nc2nc(cnc2C(N)=O)N2CCC[C@H](C2)NC(=O)N(C)C)cc1</t>
  </si>
  <si>
    <t>InChI=1S/C22H31N7O3/c1-14(2)32-17-9-7-15(8-10-17)25-21-19(20(23)30)24-12-18(27-21)29-11-5-6-16(13-29)26-22(31)28(3)4/h7-10,12,14,16H,5-6,11,13H2,1-4H3,(H2,23,30)(H,25,27)(H,26,31)/t16-/m1/s1</t>
  </si>
  <si>
    <t>GWYAHGGNZCIFLG-MRXNPFEDSA-N</t>
  </si>
  <si>
    <t>(R)-5-(3-(3,3-dimethylureido)piperidin-1-yl)-3-(4-isopropoxyphenylamino)pyrazine-2-carboxamide::US9656988, Example 188</t>
  </si>
  <si>
    <t>http://www.bindingdb.org/bind/chemsearch/marvin/MolStructure.jsp?monomerid=309719</t>
  </si>
  <si>
    <t>http://www.bindingdb.org/jsp/dbsearch/PrimarySearch_ki.jsp?energyterm=kJ/mole&amp;tag=r21&amp;monomerid=309719&amp;enzyme=Tyrosine-protein+kinase+BTK+%5BC481S%5D&amp;column=ki&amp;startPg=0&amp;Increment=50&amp;submit=Search</t>
  </si>
  <si>
    <t>CN(C)C(=O)N[C@@H]1CCCN(C1)c1cnc(C(N)=O)c(Nc2ccc(OC3CCCC3)cc2)n1</t>
  </si>
  <si>
    <t>InChI=1S/C24H33N7O3/c1-30(2)24(33)28-17-6-5-13-31(15-17)20-14-26-21(22(25)32)23(29-20)27-16-9-11-19(12-10-16)34-18-7-3-4-8-18/h9-12,14,17-18H,3-8,13,15H2,1-2H3,(H2,25,32)(H,27,29)(H,28,33)/t17-/m1/s1</t>
  </si>
  <si>
    <t>PBNBZMPHPCWEFT-QGZVFWFLSA-N</t>
  </si>
  <si>
    <t>(R)-3-(4-(cyclopentyloxy)phenylamino)-5-(3-(3,3-dimethylureido)piperidin-1-yl)pyrazine-2-carboxamide::US9656988, Example 189</t>
  </si>
  <si>
    <t>http://www.bindingdb.org/bind/chemsearch/marvin/MolStructure.jsp?monomerid=309720</t>
  </si>
  <si>
    <t>http://www.bindingdb.org/jsp/dbsearch/PrimarySearch_ki.jsp?energyterm=kJ/mole&amp;tag=r21&amp;monomerid=309720&amp;enzyme=Tyrosine-protein+kinase+BTK+%5BC481S%5D&amp;column=ki&amp;startPg=0&amp;Increment=50&amp;submit=Search</t>
  </si>
  <si>
    <t>CN(C)CCOc1ccc(Nc2nc(cnc2C(N)=O)N2CCC[C@H](C2)NC(=O)N(C)C)cc1</t>
  </si>
  <si>
    <t>InChI=1S/C23H34N8O3/c1-29(2)12-13-34-18-9-7-16(8-10-18)26-22-20(21(24)32)25-14-19(28-22)31-11-5-6-17(15-31)27-23(33)30(3)4/h7-10,14,17H,5-6,11-13,15H2,1-4H3,(H2,24,32)(H,26,28)(H,27,33)/t17-/m1/s1</t>
  </si>
  <si>
    <t>CEAVFNQUCMOSMX-QGZVFWFLSA-N</t>
  </si>
  <si>
    <t>(R)-3-(4-(2-(dimethylamino)ethoxy)phenylamino)-5-(3-(3,3-dimethylureido)piperidin-1-yl)pyrazine-2-carboxamide::US9656988, Example 191</t>
  </si>
  <si>
    <t>http://www.bindingdb.org/bind/chemsearch/marvin/MolStructure.jsp?monomerid=309722</t>
  </si>
  <si>
    <t>http://www.bindingdb.org/jsp/dbsearch/PrimarySearch_ki.jsp?energyterm=kJ/mole&amp;tag=r21&amp;monomerid=309722&amp;enzyme=Tyrosine-protein+kinase+BTK+%5BC481S%5D&amp;column=ki&amp;startPg=0&amp;Increment=50&amp;submit=Search</t>
  </si>
  <si>
    <t>CN(C)Cc1ccc(Nc2nc(cnc2C(N)=O)N2CCC[C@H](C2)NC(=O)N(C)C)cc1</t>
  </si>
  <si>
    <t>InChI=1S/C22H32N8O2/c1-28(2)13-15-7-9-16(10-8-15)25-21-19(20(23)31)24-12-18(27-21)30-11-5-6-17(14-30)26-22(32)29(3)4/h7-10,12,17H,5-6,11,13-14H2,1-4H3,(H2,23,31)(H,25,27)(H,26,32)/t17-/m1/s1</t>
  </si>
  <si>
    <t>NXORMUJXJIKJBQ-QGZVFWFLSA-N</t>
  </si>
  <si>
    <t>(R)-3-(4-((dimethylamino)methyl)phenylamino)-5-(3-(3,3-dimethylureido)piperidin-1-yl)pyrazine-2-carboxamide::US9656988, Example 193</t>
  </si>
  <si>
    <t>http://www.bindingdb.org/bind/chemsearch/marvin/MolStructure.jsp?monomerid=309724</t>
  </si>
  <si>
    <t>http://www.bindingdb.org/jsp/dbsearch/PrimarySearch_ki.jsp?energyterm=kJ/mole&amp;tag=r21&amp;monomerid=309724&amp;enzyme=Tyrosine-protein+kinase+BTK+%5BC481S%5D&amp;column=ki&amp;startPg=0&amp;Increment=50&amp;submit=Search</t>
  </si>
  <si>
    <t>CN(C)C(=O)N[C@@H]1CCCN(C1)c1cnc(C(N)=O)c(Nc2ccc(cc2)C(=O)N(C)C)n1</t>
  </si>
  <si>
    <t>InChI=1S/C22H30N8O3/c1-28(2)21(32)14-7-9-15(10-8-14)25-20-18(19(23)31)24-12-17(27-20)30-11-5-6-16(13-30)26-22(33)29(3)4/h7-10,12,16H,5-6,11,13H2,1-4H3,(H2,23,31)(H,25,27)(H,26,33)/t16-/m1/s1</t>
  </si>
  <si>
    <t>LGBGWMQSKQHDJO-MRXNPFEDSA-N</t>
  </si>
  <si>
    <t>(R)-3-(4-(dimethylcarbamoyl)phenylamino)-5-(3-(3,3-dimethylureido)piperidin-1-yl)pyrazine-2-carboxamide::US9656988, Example 194</t>
  </si>
  <si>
    <t>http://www.bindingdb.org/bind/chemsearch/marvin/MolStructure.jsp?monomerid=309725</t>
  </si>
  <si>
    <t>http://www.bindingdb.org/jsp/dbsearch/PrimarySearch_ki.jsp?energyterm=kJ/mole&amp;tag=r21&amp;monomerid=309725&amp;enzyme=Tyrosine-protein+kinase+BTK+%5BC481S%5D&amp;column=ki&amp;startPg=0&amp;Increment=50&amp;submit=Search</t>
  </si>
  <si>
    <t>CN(C)C(=O)N[C@@H]1CCCN(C1)c1cnc(C(N)=O)c(Nc2ccc(cc2)C(=O)N2CCCC2)n1</t>
  </si>
  <si>
    <t>InChI=1S/C24H32N8O3/c1-30(2)24(35)28-18-6-5-13-32(15-18)19-14-26-20(21(25)33)22(29-19)27-17-9-7-16(8-10-17)23(34)31-11-3-4-12-31/h7-10,14,18H,3-6,11-13,15H2,1-2H3,(H2,25,33)(H,27,29)(H,28,35)/t18-/m1/s1</t>
  </si>
  <si>
    <t>PXFVZCPMWVYICW-GOSISDBHSA-N</t>
  </si>
  <si>
    <t>(R)-5-(3-(3,3-dimethylureido)piperidin-1-yl)-3-(4-(pyrrolidine-1-carbonyl)phenylamino)pyrazine-2-carboxamide::US9656988, Example 195</t>
  </si>
  <si>
    <t>http://www.bindingdb.org/bind/chemsearch/marvin/MolStructure.jsp?monomerid=309726</t>
  </si>
  <si>
    <t>http://www.bindingdb.org/jsp/dbsearch/PrimarySearch_ki.jsp?energyterm=kJ/mole&amp;tag=r21&amp;monomerid=309726&amp;enzyme=Tyrosine-protein+kinase+BTK+%5BC481S%5D&amp;column=ki&amp;startPg=0&amp;Increment=50&amp;submit=Search</t>
  </si>
  <si>
    <t>CN(C)C(=O)N[C@@H]1CCCN(C1)c1cnc(C(N)=O)c(Nc2ccc(cc2)C(C)(C)[N+]#[C-])n1</t>
  </si>
  <si>
    <t>InChI=1S/C23H30N8O2/c1-23(2,25-3)15-8-10-16(11-9-15)27-21-19(20(24)32)26-13-18(29-21)31-12-6-7-17(14-31)28-22(33)30(4)5/h8-11,13,17H,6-7,12,14H2,1-2,4-5H3,(H2,24,32)(H,27,29)(H,28,33)/t17-/m1/s1</t>
  </si>
  <si>
    <t>ZWNYJBBTTVOUNZ-QGZVFWFLSA-N</t>
  </si>
  <si>
    <t>(R)-3-(4-(2-cyanopropan-2-yl)phenylamino)-5-(3-(3,3-dimethylureido)piperidin-1-yl)pyrazine-2-carboxamide::US9656988, Example 197</t>
  </si>
  <si>
    <t>http://www.bindingdb.org/bind/chemsearch/marvin/MolStructure.jsp?monomerid=309728</t>
  </si>
  <si>
    <t>http://www.bindingdb.org/jsp/dbsearch/PrimarySearch_ki.jsp?energyterm=kJ/mole&amp;tag=r21&amp;monomerid=309728&amp;enzyme=Tyrosine-protein+kinase+BTK+%5BC481S%5D&amp;column=ki&amp;startPg=0&amp;Increment=50&amp;submit=Search</t>
  </si>
  <si>
    <t>CN(C)C(=O)N[C@@H]1CCCN(C1)c1cnc(C(N)=O)c(Nc2ccc(cc2)C(C)(C)C(N)=O)n1</t>
  </si>
  <si>
    <t>InChI=1S/C23H32N8O3/c1-23(2,21(25)33)14-7-9-15(10-8-14)27-20-18(19(24)32)26-12-17(29-20)31-11-5-6-16(13-31)28-22(34)30(3)4/h7-10,12,16H,5-6,11,13H2,1-4H3,(H2,24,32)(H2,25,33)(H,27,29)(H,28,34)/t16-/m1/s1</t>
  </si>
  <si>
    <t>QRKUCAAHJDALJN-MRXNPFEDSA-N</t>
  </si>
  <si>
    <t>(R)-3-(4-(1-amino-2-methyl-1-oxopropan-2-yl)phenylamino)-5-(3-(3,3-dimethylureido)piperidin-1-yl)pyrazine-2-carboxamide::US9656988, Example 198</t>
  </si>
  <si>
    <t>http://www.bindingdb.org/bind/chemsearch/marvin/MolStructure.jsp?monomerid=309729</t>
  </si>
  <si>
    <t>http://www.bindingdb.org/jsp/dbsearch/PrimarySearch_ki.jsp?energyterm=kJ/mole&amp;tag=r21&amp;monomerid=309729&amp;enzyme=Tyrosine-protein+kinase+BTK+%5BC481S%5D&amp;column=ki&amp;startPg=0&amp;Increment=50&amp;submit=Search</t>
  </si>
  <si>
    <t>CN(C)C(=O)N[C@@H]1CCCN(C1)c1cnc(C(N)=O)c(Nc2ccc(cc2)C2(CC2)[N+]#[C-])n1</t>
  </si>
  <si>
    <t>InChI=1S/C23H28N8O2/c1-25-23(10-11-23)15-6-8-16(9-7-15)27-21-19(20(24)32)26-13-18(29-21)31-12-4-5-17(14-31)28-22(33)30(2)3/h6-9,13,17H,4-5,10-12,14H2,2-3H3,(H2,24,32)(H,27,29)(H,28,33)/t17-/m1/s1</t>
  </si>
  <si>
    <t>DMKUUHTTZPWLKF-QGZVFWFLSA-N</t>
  </si>
  <si>
    <t>(R)-3-(4-(1-cyanocyclopropyl)phenylamino)-5-(3-(3,3-dimethylureido)piperidin-1-yl)pyrazine-2-carboxamide::US9656988, Example 199</t>
  </si>
  <si>
    <t>http://www.bindingdb.org/bind/chemsearch/marvin/MolStructure.jsp?monomerid=309730</t>
  </si>
  <si>
    <t>http://www.bindingdb.org/jsp/dbsearch/PrimarySearch_ki.jsp?energyterm=kJ/mole&amp;tag=r21&amp;monomerid=309730&amp;enzyme=Tyrosine-protein+kinase+BTK+%5BC481S%5D&amp;column=ki&amp;startPg=0&amp;Increment=50&amp;submit=Search</t>
  </si>
  <si>
    <t>CN(C)C(=O)N[C@@H]1CCCN(C1)c1cnc(C(N)=O)c(Nc2ccc(cc2)C2(CC2)C(N)=O)n1</t>
  </si>
  <si>
    <t>InChI=1S/C23H30N8O3/c1-30(2)22(34)28-16-4-3-11-31(13-16)17-12-26-18(19(24)32)20(29-17)27-15-7-5-14(6-8-15)23(9-10-23)21(25)33/h5-8,12,16H,3-4,9-11,13H2,1-2H3,(H2,24,32)(H2,25,33)(H,27,29)(H,28,34)/t16-/m1/s1</t>
  </si>
  <si>
    <t>BVAAFYRYVXTSGN-MRXNPFEDSA-N</t>
  </si>
  <si>
    <t>(R)-3-(4-(1-carbamoylcyclopropyl)phenylamino)-5-(3-(3,3-dimethylureido)piperidin-1-yl)pyrazine-2-carboxamide::US9656988, Example 200</t>
  </si>
  <si>
    <t>http://www.bindingdb.org/bind/chemsearch/marvin/MolStructure.jsp?monomerid=309731</t>
  </si>
  <si>
    <t>http://www.bindingdb.org/jsp/dbsearch/PrimarySearch_ki.jsp?energyterm=kJ/mole&amp;tag=r21&amp;monomerid=309731&amp;enzyme=Tyrosine-protein+kinase+BTK+%5BC481S%5D&amp;column=ki&amp;startPg=0&amp;Increment=50&amp;submit=Search</t>
  </si>
  <si>
    <t>CN(C)C(=O)N[C@@H]1CCCN(C1)c1cnc(C(N)=O)c(Nc2ccc(cc2)C2(CN)CC2)n1</t>
  </si>
  <si>
    <t>InChI=1S/C23H32N8O2/c1-30(2)22(33)28-17-4-3-11-31(13-17)18-12-26-19(20(25)32)21(29-18)27-16-7-5-15(6-8-16)23(14-24)9-10-23/h5-8,12,17H,3-4,9-11,13-14,24H2,1-2H3,(H2,25,32)(H,27,29)(H,28,33)/t17-/m1/s1</t>
  </si>
  <si>
    <t>YJBUGEZJYGLFJL-QGZVFWFLSA-N</t>
  </si>
  <si>
    <t>(R)-3-(4-(1-(aminomethyl)cyclopropyl)phenylamino)-5-(3-(3,3-dimethylureido)piperidin-1-yl)pyrazine-2-carboxamide::US9656988, Example 201</t>
  </si>
  <si>
    <t>http://www.bindingdb.org/bind/chemsearch/marvin/MolStructure.jsp?monomerid=309732</t>
  </si>
  <si>
    <t>http://www.bindingdb.org/jsp/dbsearch/PrimarySearch_ki.jsp?energyterm=kJ/mole&amp;tag=r21&amp;monomerid=309732&amp;enzyme=Tyrosine-protein+kinase+BTK+%5BC481S%5D&amp;column=ki&amp;startPg=0&amp;Increment=50&amp;submit=Search</t>
  </si>
  <si>
    <t>CN(C)C(=O)N[C@@H]1CCCN(C1)c1cnc(C(N)=O)c(Nc2ccc(cc2)C2(CC2)C(=O)N(C)C)n1</t>
  </si>
  <si>
    <t>InChI=1S/C25H34N8O3/c1-31(2)23(35)25(11-12-25)16-7-9-17(10-8-16)28-22-20(21(26)34)27-14-19(30-22)33-13-5-6-18(15-33)29-24(36)32(3)4/h7-10,14,18H,5-6,11-13,15H2,1-4H3,(H2,26,34)(H,28,30)(H,29,36)/t18-/m1/s1</t>
  </si>
  <si>
    <t>WWFYYEUUXFNAFM-GOSISDBHSA-N</t>
  </si>
  <si>
    <t>(R)-3-(4-(1-(dimethylcarbamoyl)cyclopropyl)phenylamino)-5-(3-(3,3-dimethylureido)piperidin-1-yl)pyrazine-2-carboxamide::US9656988, Example 202</t>
  </si>
  <si>
    <t>http://www.bindingdb.org/bind/chemsearch/marvin/MolStructure.jsp?monomerid=309733</t>
  </si>
  <si>
    <t>http://www.bindingdb.org/jsp/dbsearch/PrimarySearch_ki.jsp?energyterm=kJ/mole&amp;tag=r21&amp;monomerid=309733&amp;enzyme=Tyrosine-protein+kinase+BTK+%5BC481S%5D&amp;column=ki&amp;startPg=0&amp;Increment=50&amp;submit=Search</t>
  </si>
  <si>
    <t>CN(C)C(=O)N[C@@H]1CCCN(C1)c1cnc(C(N)=O)c(Nc2ccc(cc2)C2(CCCC2)[N+]#[C-])n1</t>
  </si>
  <si>
    <t>InChI=1S/C25H32N8O2/c1-27-25(12-4-5-13-25)17-8-10-18(11-9-17)29-23-21(22(26)34)28-15-20(31-23)33-14-6-7-19(16-33)30-24(35)32(2)3/h8-11,15,19H,4-7,12-14,16H2,2-3H3,(H2,26,34)(H,29,31)(H,30,35)/t19-/m1/s1</t>
  </si>
  <si>
    <t>BDOAHVXJPSYPTC-LJQANCHMSA-N</t>
  </si>
  <si>
    <t>(R)-3-(4-(1-cyanocyclopentyl)phenylamino)-5-(3-(3,3-dimethylureido)piperidin-1-yl)pyrazine-2-carboxamide::US9656988, Example 203</t>
  </si>
  <si>
    <t>http://www.bindingdb.org/bind/chemsearch/marvin/MolStructure.jsp?monomerid=309734</t>
  </si>
  <si>
    <t>http://www.bindingdb.org/jsp/dbsearch/PrimarySearch_ki.jsp?energyterm=kJ/mole&amp;tag=r21&amp;monomerid=309734&amp;enzyme=Tyrosine-protein+kinase+BTK+%5BC481S%5D&amp;column=ki&amp;startPg=0&amp;Increment=50&amp;submit=Search</t>
  </si>
  <si>
    <t>CN(C)C(=O)N[C@@H]1CCCN(C1)c1cnc(C(N)=O)c(Nc2ccc(cc2)C2(CN)CCCC2)n1</t>
  </si>
  <si>
    <t>InChI=1S/C25H36N8O2/c1-32(2)24(35)30-19-6-5-13-33(15-19)20-14-28-21(22(27)34)23(31-20)29-18-9-7-17(8-10-18)25(16-26)11-3-4-12-25/h7-10,14,19H,3-6,11-13,15-16,26H2,1-2H3,(H2,27,34)(H,29,31)(H,30,35)/t19-/m1/s1</t>
  </si>
  <si>
    <t>IBBDJASTLYREBW-LJQANCHMSA-N</t>
  </si>
  <si>
    <t>(R)-3-(4-(1-(aminomethyl)cyclopentyl)phenylamino)-5-(3-(3,3-dimethylureido)piperidin-1-yl)pyrazine-2-carboxamide::US9656988, Example 204</t>
  </si>
  <si>
    <t>http://www.bindingdb.org/bind/chemsearch/marvin/MolStructure.jsp?monomerid=309735</t>
  </si>
  <si>
    <t>http://www.bindingdb.org/jsp/dbsearch/PrimarySearch_ki.jsp?energyterm=kJ/mole&amp;tag=r21&amp;monomerid=309735&amp;enzyme=Tyrosine-protein+kinase+BTK+%5BC481S%5D&amp;column=ki&amp;startPg=0&amp;Increment=50&amp;submit=Search</t>
  </si>
  <si>
    <t>CN(C)C(=O)N[C@@H]1CCCN(C1)c1cnc(C(N)=O)c(Nc2ccc(cc2)C2CCN(CC2)C2CC2)n1</t>
  </si>
  <si>
    <t>InChI=1S/C27H38N8O2/c1-33(2)27(37)31-21-4-3-13-35(17-21)23-16-29-24(25(28)36)26(32-23)30-20-7-5-18(6-8-20)19-11-14-34(15-12-19)22-9-10-22/h5-8,16,19,21-22H,3-4,9-15,17H2,1-2H3,(H2,28,36)(H,30,32)(H,31,37)/t21-/m1/s1</t>
  </si>
  <si>
    <t>UBWVFAXLFXHINF-OAQYLSRUSA-N</t>
  </si>
  <si>
    <t>(R)-3-(4-(1-cyclopropylpiperidin-4-yl)phenylamino)-5-(3-(3,3-dimethylureido)piperidin-1-yl)pyrazine-2-carboxamide::US9656988, Example 206</t>
  </si>
  <si>
    <t>http://www.bindingdb.org/bind/chemsearch/marvin/MolStructure.jsp?monomerid=309737</t>
  </si>
  <si>
    <t>http://www.bindingdb.org/jsp/dbsearch/PrimarySearch_ki.jsp?energyterm=kJ/mole&amp;tag=r21&amp;monomerid=309737&amp;enzyme=Tyrosine-protein+kinase+BTK+%5BC481S%5D&amp;column=ki&amp;startPg=0&amp;Increment=50&amp;submit=Search</t>
  </si>
  <si>
    <t>CCN1CCC(CC1)c1ccc(Nc2nc(cnc2C(N)=O)N2CCC[C@H](C2)NC(=O)N(C)C)cc1</t>
  </si>
  <si>
    <t>InChI=1S/C26H38N8O2/c1-4-33-14-11-19(12-15-33)18-7-9-20(10-8-18)29-25-23(24(27)35)28-16-22(31-25)34-13-5-6-21(17-34)30-26(36)32(2)3/h7-10,16,19,21H,4-6,11-15,17H2,1-3H3,(H2,27,35)(H,29,31)(H,30,36)/t21-/m1/s1</t>
  </si>
  <si>
    <t>WARWBXVCRXCYPF-OAQYLSRUSA-N</t>
  </si>
  <si>
    <t>(R)-5-(3-(3,3-dimethylureido)piperidin-1-yl)-3-(4-(1-ethylpiperidin-4-yl)phenylamino)pyrazine-2-carboxamide::US9656988, Example 207</t>
  </si>
  <si>
    <t>http://www.bindingdb.org/bind/chemsearch/marvin/MolStructure.jsp?monomerid=309738</t>
  </si>
  <si>
    <t>http://www.bindingdb.org/jsp/dbsearch/PrimarySearch_ki.jsp?energyterm=kJ/mole&amp;tag=r21&amp;monomerid=309738&amp;enzyme=Tyrosine-protein+kinase+BTK+%5BC481S%5D&amp;column=ki&amp;startPg=0&amp;Increment=50&amp;submit=Search</t>
  </si>
  <si>
    <t>CC(C)N1CCC(CC1)c1ccc(Nc2nc(cnc2C(N)=O)N2CCC[C@H](C2)NC(=O)N(C)C)cc1</t>
  </si>
  <si>
    <t>InChI=1S/C27H40N8O2/c1-18(2)34-14-11-20(12-15-34)19-7-9-21(10-8-19)30-26-24(25(28)36)29-16-23(32-26)35-13-5-6-22(17-35)31-27(37)33(3)4/h7-10,16,18,20,22H,5-6,11-15,17H2,1-4H3,(H2,28,36)(H,30,32)(H,31,37)/t22-/m1/s1</t>
  </si>
  <si>
    <t>PJYYQTWKVBLVSS-JOCHJYFZSA-N</t>
  </si>
  <si>
    <t>(R)-5-(3-(3,3-dimethylureido)piperidin-1-yl)-3-(4-(1-isopropylpiperidin-4-yl)phenylamino)pyrazine-2-carboxamide::US9656988, Example 208</t>
  </si>
  <si>
    <t>http://www.bindingdb.org/bind/chemsearch/marvin/MolStructure.jsp?monomerid=309739</t>
  </si>
  <si>
    <t>http://www.bindingdb.org/jsp/dbsearch/PrimarySearch_ki.jsp?energyterm=kJ/mole&amp;tag=r21&amp;monomerid=309739&amp;enzyme=Tyrosine-protein+kinase+BTK+%5BC481S%5D&amp;column=ki&amp;startPg=0&amp;Increment=50&amp;submit=Search</t>
  </si>
  <si>
    <t>CN(C)C(=O)N[C@@H]1CCCN(C1)c1cnc(C(N)=O)c(Nc2ccc(cc2)C2CCN(CC2)C2CCCCC2)n1</t>
  </si>
  <si>
    <t>InChI=1S/C30H44N8O2/c1-36(2)30(40)34-24-7-6-16-38(20-24)26-19-32-27(28(31)39)29(35-26)33-23-12-10-21(11-13-23)22-14-17-37(18-15-22)25-8-4-3-5-9-25/h10-13,19,22,24-25H,3-9,14-18,20H2,1-2H3,(H2,31,39)(H,33,35)(H,34,40)/t24-/m1/s1</t>
  </si>
  <si>
    <t>QOJBPFSVPCKOOF-XMMPIXPASA-N</t>
  </si>
  <si>
    <t>(R)-3-(4-(1-cyclohexylpiperidin-4-yl)phenylamino)-5-(3-(3,3-dimethylureido)piperidin-1-yl)pyrazine-2-carboxamide::US9656988, Example 210</t>
  </si>
  <si>
    <t>http://www.bindingdb.org/bind/chemsearch/marvin/MolStructure.jsp?monomerid=309741</t>
  </si>
  <si>
    <t>http://www.bindingdb.org/jsp/dbsearch/PrimarySearch_ki.jsp?energyterm=kJ/mole&amp;tag=r21&amp;monomerid=309741&amp;enzyme=Tyrosine-protein+kinase+BTK+%5BC481S%5D&amp;column=ki&amp;startPg=0&amp;Increment=50&amp;submit=Search</t>
  </si>
  <si>
    <t>CN(C)C(=O)N[C@@H]1CCCN(C1)c1cnc(C(N)=O)c(Nc2ccc(cc2Cl)C2CCNCC2)n1</t>
  </si>
  <si>
    <t>InChI=1S/C24H33ClN8O2/c1-32(2)24(35)29-17-4-3-11-33(14-17)20-13-28-21(22(26)34)23(31-20)30-19-6-5-16(12-18(19)25)15-7-9-27-10-8-15/h5-6,12-13,15,17,27H,3-4,7-11,14H2,1-2H3,(H2,26,34)(H,29,35)(H,30,31)/t17-/m1/s1</t>
  </si>
  <si>
    <t>FUEIVXAQGXCNLG-QGZVFWFLSA-N</t>
  </si>
  <si>
    <t>(R)-3-(2-chloro-4-(piperidin-4-yl)phenylamino)-5-(3-(3,3-dimethylureido)piperidin-1-yl)pyrazine-2-carboxamide::US9656988, Example 213</t>
  </si>
  <si>
    <t>http://www.bindingdb.org/bind/chemsearch/marvin/MolStructure.jsp?monomerid=309744</t>
  </si>
  <si>
    <t>http://www.bindingdb.org/jsp/dbsearch/PrimarySearch_ki.jsp?energyterm=kJ/mole&amp;tag=r21&amp;monomerid=309744&amp;enzyme=Tyrosine-protein+kinase+BTK+%5BC481S%5D&amp;column=ki&amp;startPg=0&amp;Increment=50&amp;submit=Search</t>
  </si>
  <si>
    <t>CN(C)C(=O)N[C@@H]1CCCN(C1)c1cnc(C(N)=O)c(Nc2ccc(cc2)N2CCN(CC2)C2CC2)n1</t>
  </si>
  <si>
    <t>InChI=1S/C26H37N9O2/c1-32(2)26(37)30-19-4-3-11-35(17-19)22-16-28-23(24(27)36)25(31-22)29-18-5-7-20(8-6-18)33-12-14-34(15-13-33)21-9-10-21/h5-8,16,19,21H,3-4,9-15,17H2,1-2H3,(H2,27,36)(H,29,31)(H,30,37)/t19-/m1/s1</t>
  </si>
  <si>
    <t>TZRFPNMVDHXKFI-LJQANCHMSA-N</t>
  </si>
  <si>
    <t>(R)-3-(4-(4-cyclopropylpiperazin-1-yl)phenylamino)-5-(3-(3,3-dimethylureido)piperidin-1-yl)pyrazine-2-carboxamide::US9656988, Example 214</t>
  </si>
  <si>
    <t>http://www.bindingdb.org/bind/chemsearch/marvin/MolStructure.jsp?monomerid=309745</t>
  </si>
  <si>
    <t>http://www.bindingdb.org/jsp/dbsearch/PrimarySearch_ki.jsp?energyterm=kJ/mole&amp;tag=r21&amp;monomerid=309745&amp;enzyme=Tyrosine-protein+kinase+BTK+%5BC481S%5D&amp;column=ki&amp;startPg=0&amp;Increment=50&amp;submit=Search</t>
  </si>
  <si>
    <t>CN(C)C(=O)N[C@@H]1CCCN(C1)c1cnc(C(N)=O)c(Nc2ccc(cc2)N2CCN(CC2)C2CCCC2)n1</t>
  </si>
  <si>
    <t>InChI=1S/C28H41N9O2/c1-34(2)28(39)32-21-6-5-13-37(19-21)24-18-30-25(26(29)38)27(33-24)31-20-9-11-23(12-10-20)36-16-14-35(15-17-36)22-7-3-4-8-22/h9-12,18,21-22H,3-8,13-17,19H2,1-2H3,(H2,29,38)(H,31,33)(H,32,39)/t21-/m1/s1</t>
  </si>
  <si>
    <t>DBMFQKJJVUOETN-OAQYLSRUSA-N</t>
  </si>
  <si>
    <t>(R)-3-(4-(4-cyclopentylpiperazin-1-yl)phenylamino)-5-(3-(3,3-dimethylureido)piperidin-1-yl)pyrazine-2-carboxamide::US9656988, Example 215</t>
  </si>
  <si>
    <t>http://www.bindingdb.org/bind/chemsearch/marvin/MolStructure.jsp?monomerid=309746</t>
  </si>
  <si>
    <t>http://www.bindingdb.org/jsp/dbsearch/PrimarySearch_ki.jsp?energyterm=kJ/mole&amp;tag=r21&amp;monomerid=309746&amp;enzyme=Tyrosine-protein+kinase+BTK+%5BC481S%5D&amp;column=ki&amp;startPg=0&amp;Increment=50&amp;submit=Search</t>
  </si>
  <si>
    <t>CN(C)C(=O)N[C@@H]1CCCN(C1)c1cnc(C(N)=O)c(Nc2cnn(c2)C2CC2)n1</t>
  </si>
  <si>
    <t>InChI=1S/C19H27N9O2/c1-26(2)19(30)24-12-4-3-7-27(10-12)15-9-21-16(17(20)29)18(25-15)23-13-8-22-28(11-13)14-5-6-14/h8-9,11-12,14H,3-7,10H2,1-2H3,(H2,20,29)(H,23,25)(H,24,30)/t12-/m1/s1</t>
  </si>
  <si>
    <t>TVRPICUSVWZVDJ-GFCCVEGCSA-N</t>
  </si>
  <si>
    <t>(R)-3-(1-cyclopropyl-1H-pyrazol-4-ylamino)-5-(3-(3,3-dimethylureido)piperidin-1-yl)pyrazine-2-carboxamide::US9656988, Example 216</t>
  </si>
  <si>
    <t>http://www.bindingdb.org/bind/chemsearch/marvin/MolStructure.jsp?monomerid=309747</t>
  </si>
  <si>
    <t>http://www.bindingdb.org/jsp/dbsearch/PrimarySearch_ki.jsp?energyterm=kJ/mole&amp;tag=r21&amp;monomerid=309747&amp;enzyme=Tyrosine-protein+kinase+BTK+%5BC481S%5D&amp;column=ki&amp;startPg=0&amp;Increment=50&amp;submit=Search</t>
  </si>
  <si>
    <t>CN(C)C(=O)N[C@@H]1CCCN(C1)c1cnc(C(N)=O)c(Nc2cnn(c2)C2CCCC2)n1</t>
  </si>
  <si>
    <t>InChI=1S/C21H31N9O2/c1-28(2)21(32)26-14-6-5-9-29(12-14)17-11-23-18(19(22)31)20(27-17)25-15-10-24-30(13-15)16-7-3-4-8-16/h10-11,13-14,16H,3-9,12H2,1-2H3,(H2,22,31)(H,25,27)(H,26,32)/t14-/m1/s1</t>
  </si>
  <si>
    <t>RPTKFSUYFFYRIA-CQSZACIVSA-N</t>
  </si>
  <si>
    <t>(R)-3-(1-cyclopentyl-1H-pyrazol-4-ylamino)-5-(3-(3,3-dimethylureido)piperidin-1-yl)pyrazine-2-carboxamide::US9656988, Example 217</t>
  </si>
  <si>
    <t>http://www.bindingdb.org/bind/chemsearch/marvin/MolStructure.jsp?monomerid=309748</t>
  </si>
  <si>
    <t>http://www.bindingdb.org/jsp/dbsearch/PrimarySearch_ki.jsp?energyterm=kJ/mole&amp;tag=r21&amp;monomerid=309748&amp;enzyme=Tyrosine-protein+kinase+BTK+%5BC481S%5D&amp;column=ki&amp;startPg=0&amp;Increment=50&amp;submit=Search</t>
  </si>
  <si>
    <t>CN(C)C(=O)N[C@@H]1CCCN(C1)c1cnc(C(N)=O)c(Nc2cnn(c2)C2CCN(CC2)C(=O)OC(C)(C)C)n1</t>
  </si>
  <si>
    <t>InChI=1S/C26H40N10O4/c1-26(2,3)40-25(39)34-11-8-19(9-12-34)36-16-18(13-29-36)30-23-21(22(27)37)28-14-20(32-23)35-10-6-7-17(15-35)31-24(38)33(4)5/h13-14,16-17,19H,6-12,15H2,1-5H3,(H2,27,37)(H,30,32)(H,31,38)/t17-/m1/s1</t>
  </si>
  <si>
    <t>OHKHARJWBBQMQI-QGZVFWFLSA-N</t>
  </si>
  <si>
    <t>(R)-3-(1-(1-cyclopentylpiperidin-4-yl)-1H-pyrazol-4-ylamino)-5-(3-(3,3-dimethylureido)piperidin-1-yl)pyrazine-2-carboxamide::US9656988, Example 218</t>
  </si>
  <si>
    <t>http://www.bindingdb.org/bind/chemsearch/marvin/MolStructure.jsp?monomerid=309749</t>
  </si>
  <si>
    <t>http://www.bindingdb.org/jsp/dbsearch/PrimarySearch_ki.jsp?energyterm=kJ/mole&amp;tag=r21&amp;monomerid=309749&amp;enzyme=Tyrosine-protein+kinase+BTK+%5BC481S%5D&amp;column=ki&amp;startPg=0&amp;Increment=50&amp;submit=Search</t>
  </si>
  <si>
    <t>CN(C)C(=O)N[C@@H]1CCCN(C1)c1cnc(C(N)=O)c(Nc2cnn(c2)C2CCN(CC2)C(=O)C2CC2)n1</t>
  </si>
  <si>
    <t>InChI=1S/C25H36N10O3/c1-32(2)25(38)30-17-4-3-9-34(14-17)20-13-27-21(22(26)36)23(31-20)29-18-12-28-35(15-18)19-7-10-33(11-8-19)24(37)16-5-6-16/h12-13,15-17,19H,3-11,14H2,1-2H3,(H2,26,36)(H,29,31)(H,30,38)/t17-/m1/s1</t>
  </si>
  <si>
    <t>RDBFWDTVOKUUGE-QGZVFWFLSA-N</t>
  </si>
  <si>
    <t>(R)-3-(1-(1-(cyclopropanecarbonyl)piperidin-4-yl)-1H-pyrazol-4-ylamino)-5-(3-(3,3-dimethylureido)piperidin-1-yl)pyrazine-2-carboxamide::US9656988, Example 219</t>
  </si>
  <si>
    <t>http://www.bindingdb.org/bind/chemsearch/marvin/MolStructure.jsp?monomerid=309750</t>
  </si>
  <si>
    <t>http://www.bindingdb.org/jsp/dbsearch/PrimarySearch_ki.jsp?energyterm=kJ/mole&amp;tag=r21&amp;monomerid=309750&amp;enzyme=Tyrosine-protein+kinase+BTK+%5BC481S%5D&amp;column=ki&amp;startPg=0&amp;Increment=50&amp;submit=Search</t>
  </si>
  <si>
    <t>CN(C)C(=O)N[C@@H]1CCCN(C1)c1cnc(C(N)=O)c(Nc2cnn(c2)C2CN(C2)C2CCCC2)n1</t>
  </si>
  <si>
    <t>InChI=1S/C24H36N10O2/c1-31(2)24(36)29-16-6-5-9-32(12-16)20-11-26-21(22(25)35)23(30-20)28-17-10-27-34(13-17)19-14-33(15-19)18-7-3-4-8-18/h10-11,13,16,18-19H,3-9,12,14-15H2,1-2H3,(H2,25,35)(H,28,30)(H,29,36)/t16-/m1/s1</t>
  </si>
  <si>
    <t>HEJMJEVSIIMKLI-MRXNPFEDSA-N</t>
  </si>
  <si>
    <t>(R)-3-(1-(1-cyclopentylazetidin-3-yl)-1H-pyrazol-4-ylamino)-5-(3-(3,3-dimethylureido)piperidin-1-yl)pyrazine-2-carboxamide::US9656988, Example 220</t>
  </si>
  <si>
    <t>http://www.bindingdb.org/bind/chemsearch/marvin/MolStructure.jsp?monomerid=309751</t>
  </si>
  <si>
    <t>http://www.bindingdb.org/jsp/dbsearch/PrimarySearch_ki.jsp?energyterm=kJ/mole&amp;tag=r21&amp;monomerid=309751&amp;enzyme=Tyrosine-protein+kinase+BTK+%5BC481S%5D&amp;column=ki&amp;startPg=0&amp;Increment=50&amp;submit=Search</t>
  </si>
  <si>
    <t>CN(C)C(=O)N[C@@H]1CCCN(C1)c1cnc(C(N)=O)c(Nc2ccc(cc2)C2(C)CCN(CC2)C(=O)N(C)C)n1</t>
  </si>
  <si>
    <t>InChI=1S/C28H41N9O3/c1-28(12-15-36(16-13-28)27(40)35(4)5)19-8-10-20(11-9-19)31-25-23(24(29)38)30-17-22(33-25)37-14-6-7-21(18-37)32-26(39)34(2)3/h8-11,17,21H,6-7,12-16,18H2,1-5H3,(H2,29,38)(H,31,33)(H,32,39)/t21-/m1/s1</t>
  </si>
  <si>
    <t>NNTXLGYSXVKHMI-OAQYLSRUSA-N</t>
  </si>
  <si>
    <t>(R)-3-(4-(1-(dimethylcarbamoyl)-4-methylpiperidin-4-yl)phenylamino)-5-(3-(3,3-dimethylureido)piperidin-1-yl)pyrazine-2-carboxamide::US9656988, Example 223</t>
  </si>
  <si>
    <t>http://www.bindingdb.org/bind/chemsearch/marvin/MolStructure.jsp?monomerid=309754</t>
  </si>
  <si>
    <t>http://www.bindingdb.org/jsp/dbsearch/PrimarySearch_ki.jsp?energyterm=kJ/mole&amp;tag=r21&amp;monomerid=309754&amp;enzyme=Tyrosine-protein+kinase+BTK+%5BC481S%5D&amp;column=ki&amp;startPg=0&amp;Increment=50&amp;submit=Search</t>
  </si>
  <si>
    <t>CON(C)C(=O)[C@@H](CCCNCC(=O)c1ccccc1)NC(=O)OC(C)(C)C</t>
  </si>
  <si>
    <t>InChI=1S/C20H31N3O5/c1-20(2,3)28-19(26)22-16(18(25)23(4)27-5)12-9-13-21-14-17(24)15-10-7-6-8-11-15/h6-8,10-11,16,21H,9,12-14H2,1-5H3,(H,22,26)/t16-/m1/s1</t>
  </si>
  <si>
    <t>HZPCPAMKCHZMDV-MRXNPFEDSA-N</t>
  </si>
  <si>
    <t>5-((2R,3R)-3-amino-2-methylpiperidin-1-yl)-3-(4-(1-cyclopentylpiperidin-4-yl)phenylamino)pyrazine-2-carboxamide::US9656988, Example 230</t>
  </si>
  <si>
    <t>http://www.bindingdb.org/bind/chemsearch/marvin/MolStructure.jsp?monomerid=309761</t>
  </si>
  <si>
    <t>http://www.bindingdb.org/jsp/dbsearch/PrimarySearch_ki.jsp?energyterm=kJ/mole&amp;tag=r21&amp;monomerid=309761&amp;enzyme=Tyrosine-protein+kinase+BTK+%5BC481S%5D&amp;column=ki&amp;startPg=0&amp;Increment=50&amp;submit=Search</t>
  </si>
  <si>
    <t>CC[C@@H]1[C@@H](CCCN1c1cnc(C(N)=O)c(Nc2ccc(cc2)C2CCN(CC2)C2CCC2)n1)NC(=O)N(C)C</t>
  </si>
  <si>
    <t>InChI=1S/C30H44N8O2/c1-4-25-24(34-30(40)36(2)3)9-6-16-38(25)26-19-32-27(28(31)39)29(35-26)33-22-12-10-20(11-13-22)21-14-17-37(18-15-21)23-7-5-8-23/h10-13,19,21,23-25H,4-9,14-18H2,1-3H3,(H2,31,39)(H,33,35)(H,34,40)/t24-,25-/m1/s1</t>
  </si>
  <si>
    <t>TUTCULUSRKMBLE-JWQCQUIFSA-N</t>
  </si>
  <si>
    <t>3-(4-(1-cyclobutylpiperidin-4-yl)phenylamino)-5-((2R,3R)-3-(3,3-dimethylureido)-2-ethylpiperidin-1-yl)pyrazine-2-carboxamide::US9656988, Example 236</t>
  </si>
  <si>
    <t>http://www.bindingdb.org/bind/chemsearch/marvin/MolStructure.jsp?monomerid=309767</t>
  </si>
  <si>
    <t>http://www.bindingdb.org/jsp/dbsearch/PrimarySearch_ki.jsp?energyterm=kJ/mole&amp;tag=r21&amp;monomerid=309767&amp;enzyme=Tyrosine-protein+kinase+BTK+%5BC481S%5D&amp;column=ki&amp;startPg=0&amp;Increment=50&amp;submit=Search</t>
  </si>
  <si>
    <t>C[C@@H]1[C@@H](CCCN1c1cnc(C(N)=O)c(Nc2ccc(cc2)C2(CC2)C(F)(F)F)n1)NC(=O)N(C)C</t>
  </si>
  <si>
    <t>InChI=1S/C24H30F3N7O2/c1-14-17(31-22(36)33(2)3)5-4-12-34(14)18-13-29-19(20(28)35)21(32-18)30-16-8-6-15(7-9-16)23(10-11-23)24(25,26)27/h6-9,13-14,17H,4-5,10-12H2,1-3H3,(H2,28,35)(H,30,32)(H,31,36)/t14-,17-/m1/s1</t>
  </si>
  <si>
    <t>UXYQVESVIKVEHT-RHSMWYFYSA-N</t>
  </si>
  <si>
    <t>5-((2R,3R)-3-(3,3-dimethylureido)-2-methylpiperidin-1-yl)-3-(4-(1-(trifluoromethyl)cyclopropyl)phenylamino)pyrazine-2-carboxamide::US9656988, Example 239</t>
  </si>
  <si>
    <t>http://www.bindingdb.org/bind/chemsearch/marvin/MolStructure.jsp?monomerid=309770</t>
  </si>
  <si>
    <t>http://www.bindingdb.org/jsp/dbsearch/PrimarySearch_ki.jsp?energyterm=kJ/mole&amp;tag=r21&amp;monomerid=309770&amp;enzyme=Tyrosine-protein+kinase+BTK+%5BC481S%5D&amp;column=ki&amp;startPg=0&amp;Increment=50&amp;submit=Search</t>
  </si>
  <si>
    <t>CC(C)Oc1ccc(Nc2nc(cnc2C(N)=O)N2CCC[C@@H](NC(=O)N(C)C)[C@H]2C)cc1</t>
  </si>
  <si>
    <t>InChI=1S/C23H33N7O3/c1-14(2)33-17-10-8-16(9-11-17)26-22-20(21(24)31)25-13-19(28-22)30-12-6-7-18(15(30)3)27-23(32)29(4)5/h8-11,13-15,18H,6-7,12H2,1-5H3,(H2,24,31)(H,26,28)(H,27,32)/t15-,18-/m1/s1</t>
  </si>
  <si>
    <t>HCIKRLPTFHVQGO-CRAIPNDOSA-N</t>
  </si>
  <si>
    <t>5-((2R,3R)-3-(3,3-dimethylureido)-2-methylpiperidin-1-yl)-3-(4-isopropoxyphenylamino)pyrazine-2-carboxamide::US9656988, Example 243</t>
  </si>
  <si>
    <t>http://www.bindingdb.org/bind/chemsearch/marvin/MolStructure.jsp?monomerid=309774</t>
  </si>
  <si>
    <t>http://www.bindingdb.org/jsp/dbsearch/PrimarySearch_ki.jsp?energyterm=kJ/mole&amp;tag=r21&amp;monomerid=309774&amp;enzyme=Tyrosine-protein+kinase+BTK+%5BC481S%5D&amp;column=ki&amp;startPg=0&amp;Increment=50&amp;submit=Search</t>
  </si>
  <si>
    <t>CN1CCN([C@@H]2CCCN(C2)c2cnc(C(N)=O)c(Nc3ccc(cc3)C3CCN(CC3)C3CCC3)n2)C1=O</t>
  </si>
  <si>
    <t>InChI=1S/C29H40N8O2/c1-34-16-17-37(29(34)39)24-6-3-13-36(19-24)25-18-31-26(27(30)38)28(33-25)32-22-9-7-20(8-10-22)21-11-14-35(15-12-21)23-4-2-5-23/h7-10,18,21,23-24H,2-6,11-17,19H2,1H3,(H2,30,38)(H,32,33)/t24-/m1/s1</t>
  </si>
  <si>
    <t>LISZDFNSVXOEPV-XMMPIXPASA-N</t>
  </si>
  <si>
    <t>(R)-3-(4-(1-cyclobutylpiperidin-4-yl)phenylamino)-5-(3-(3-methyl-2-oxoimidazolidin-1-yl)piperidin-1-yl)pyrazine-2-carboxamide::US9656988, Example 258</t>
  </si>
  <si>
    <t>http://www.bindingdb.org/bind/chemsearch/marvin/MolStructure.jsp?monomerid=309789</t>
  </si>
  <si>
    <t>http://www.bindingdb.org/jsp/dbsearch/PrimarySearch_ki.jsp?energyterm=kJ/mole&amp;tag=r21&amp;monomerid=309789&amp;enzyme=Tyrosine-protein+kinase+BTK+%5BC481S%5D&amp;column=ki&amp;startPg=0&amp;Increment=50&amp;submit=Search</t>
  </si>
  <si>
    <t>CN1CCN([C@@H]2CCCN(C2)c2cnc(C(N)=O)c(Nc3ccc(cc3)C3CCN(CC3)C3CC3)n2)C1=O</t>
  </si>
  <si>
    <t>InChI=1S/C28H38N8O2/c1-33-15-16-36(28(33)38)23-3-2-12-35(18-23)24-17-30-25(26(29)37)27(32-24)31-21-6-4-19(5-7-21)20-10-13-34(14-11-20)22-8-9-22/h4-7,17,20,22-23H,2-3,8-16,18H2,1H3,(H2,29,37)(H,31,32)/t23-/m1/s1</t>
  </si>
  <si>
    <t>YYZHWIPIBVKARI-HSZRJFAPSA-N</t>
  </si>
  <si>
    <t>(R)-3-(4-(1-cyclopropylpiperidin-4-yl)phenylamino)-5-(3-(3-methyl-2-oxoimidazolidin-1-yl)piperidin-1-yl)pyrazine-2-carboxamide::US9656988, Example 259</t>
  </si>
  <si>
    <t>http://www.bindingdb.org/bind/chemsearch/marvin/MolStructure.jsp?monomerid=309790</t>
  </si>
  <si>
    <t>http://www.bindingdb.org/jsp/dbsearch/PrimarySearch_ki.jsp?energyterm=kJ/mole&amp;tag=r21&amp;monomerid=309790&amp;enzyme=Tyrosine-protein+kinase+BTK+%5BC481S%5D&amp;column=ki&amp;startPg=0&amp;Increment=50&amp;submit=Search</t>
  </si>
  <si>
    <t>CN1CCN([C@@H]2CCCN(C2)c2cnc(C(N)=O)c(Nc3ccccc3)n2)C1=O</t>
  </si>
  <si>
    <t>InChI=1S/C20H25N7O2/c1-25-10-11-27(20(25)29)15-8-5-9-26(13-15)16-12-22-17(18(21)28)19(24-16)23-14-6-3-2-4-7-14/h2-4,6-7,12,15H,5,8-11,13H2,1H3,(H2,21,28)(H,23,24)/t15-/m1/s1</t>
  </si>
  <si>
    <t>SYXRBODSNFMHRI-OAHLLOKOSA-N</t>
  </si>
  <si>
    <t>(R)-5-(3-(3-methyl-2-oxoimidazolidin-1-yl)piperidin-1-yl)-3-(phenylamino)pyrazine-2-carboxamide::US9656988, Example 261</t>
  </si>
  <si>
    <t>http://www.bindingdb.org/bind/chemsearch/marvin/MolStructure.jsp?monomerid=309792</t>
  </si>
  <si>
    <t>http://www.bindingdb.org/jsp/dbsearch/PrimarySearch_ki.jsp?energyterm=kJ/mole&amp;tag=r21&amp;monomerid=309792&amp;enzyme=Tyrosine-protein+kinase+BTK+%5BC481S%5D&amp;column=ki&amp;startPg=0&amp;Increment=50&amp;submit=Search</t>
  </si>
  <si>
    <t>NC(=O)c1ncc(nc1Nc1ccc(cc1)C1CCN(CC1)C1CCCC1)N1CCC[C@H](C1)N1CCN(C2CC2)C1=O</t>
  </si>
  <si>
    <t>InChI=1S/C32H44N8O2/c33-30(41)29-31(35-24-9-7-22(8-10-24)23-13-16-37(17-14-23)25-4-1-2-5-25)36-28(20-34-29)38-15-3-6-27(21-38)40-19-18-39(32(40)42)26-11-12-26/h7-10,20,23,25-27H,1-6,11-19,21H2,(H2,33,41)(H,35,36)/t27-/m1/s1</t>
  </si>
  <si>
    <t>OWSJCCYMPPTALW-HHHXNRCGSA-N</t>
  </si>
  <si>
    <t>(R)-3-(4-(1-cyclopentylpiperidin-4-yl)phenylamino)-5-(3-(3-cyclopropyl-2-oxoimidazolidin-1-yl)piperidin-1-yl)pyrazine-2-carboxamide::US9656988, Example 277</t>
  </si>
  <si>
    <t>http://www.bindingdb.org/bind/chemsearch/marvin/MolStructure.jsp?monomerid=309808</t>
  </si>
  <si>
    <t>http://www.bindingdb.org/jsp/dbsearch/PrimarySearch_ki.jsp?energyterm=kJ/mole&amp;tag=r21&amp;monomerid=309808&amp;enzyme=Tyrosine-protein+kinase+BTK+%5BC481S%5D&amp;column=ki&amp;startPg=0&amp;Increment=50&amp;submit=Search</t>
  </si>
  <si>
    <t>NC(=O)c1ncc(nc1Nc1ccc(cc1)C1CCN(CC1)C1CCC1)N1CCC[C@H](C1)N1CCN(C2CC2)C1=O</t>
  </si>
  <si>
    <t>InChI=1S/C31H42N8O2/c32-29(40)28-30(34-23-8-6-21(7-9-23)22-12-15-36(16-13-22)24-3-1-4-24)35-27(19-33-28)37-14-2-5-26(20-37)39-18-17-38(31(39)41)25-10-11-25/h6-9,19,22,24-26H,1-5,10-18,20H2,(H2,32,40)(H,34,35)/t26-/m1/s1</t>
  </si>
  <si>
    <t>CBOOJABGBDIPBW-AREMUKBSSA-N</t>
  </si>
  <si>
    <t>(R)-3-(4-(1-cyclobutylpiperidin-4-yl)phenylamino)-5-(3-(3-cyclopropyl-2-oxoimidazolidin-1-yl)piperidin-1-yl)pyrazine-2-carboxamide::US9656988, Example 278</t>
  </si>
  <si>
    <t>http://www.bindingdb.org/bind/chemsearch/marvin/MolStructure.jsp?monomerid=309809</t>
  </si>
  <si>
    <t>http://www.bindingdb.org/jsp/dbsearch/PrimarySearch_ki.jsp?energyterm=kJ/mole&amp;tag=r21&amp;monomerid=309809&amp;enzyme=Tyrosine-protein+kinase+BTK+%5BC481S%5D&amp;column=ki&amp;startPg=0&amp;Increment=50&amp;submit=Search</t>
  </si>
  <si>
    <t>CC1(CCN(CC1)C1CC1)c1ccc(Nc2nc(cnc2C(N)=O)N2CCC[C@H](C2)N2CCN(C3CC3)C2=O)cc1</t>
  </si>
  <si>
    <t>InChI=1S/C31H42N8O2/c1-31(12-15-36(16-13-31)23-8-9-23)21-4-6-22(7-5-21)34-29-27(28(32)40)33-19-26(35-29)37-14-2-3-25(20-37)39-18-17-38(30(39)41)24-10-11-24/h4-7,19,23-25H,2-3,8-18,20H2,1H3,(H2,32,40)(H,34,35)/t25-/m1/s1</t>
  </si>
  <si>
    <t>MILFETYWHLVOSO-RUZDIDTESA-N</t>
  </si>
  <si>
    <t>(R)-5-(3-(3-cyclopropyl-2-oxoimidazolidin-1-yl)piperidin-1-yl)-3-(4-(1-cyclopropyl-4-methylpiperidin-4-yl)phenylamino)pyrazine-2-carboxamide::US9656988, Example 279</t>
  </si>
  <si>
    <t>http://www.bindingdb.org/bind/chemsearch/marvin/MolStructure.jsp?monomerid=309810</t>
  </si>
  <si>
    <t>http://www.bindingdb.org/jsp/dbsearch/PrimarySearch_ki.jsp?energyterm=kJ/mole&amp;tag=r21&amp;monomerid=309810&amp;enzyme=Tyrosine-protein+kinase+BTK+%5BC481S%5D&amp;column=ki&amp;startPg=0&amp;Increment=50&amp;submit=Search</t>
  </si>
  <si>
    <t>CC(C)(C)OC(=O)N1CC[C@@H]2[C@H]1CCCN2c1cnc(C(N)=O)c(Nc2ccc(cc2)C2CCN(CC2)C2CCCC2)n1</t>
  </si>
  <si>
    <t>InChI=1S/C33H47N7O3/c1-33(2,3)43-32(42)40-20-16-27-26(40)9-6-17-39(27)28-21-35-29(30(34)41)31(37-28)36-24-12-10-22(11-13-24)23-14-18-38(19-15-23)25-7-4-5-8-25/h10-13,21,23,25-27H,4-9,14-20H2,1-3H3,(H2,34,41)(H,36,37)/t26-,27-/m1/s1</t>
  </si>
  <si>
    <t>RQOUEKWRKZQVRU-KAYWLYCHSA-N</t>
  </si>
  <si>
    <t>3-(4-(1-cyclopentylpiperidin-4-yl)phenylamino)-5-((3aR,7aR)-dihydro-1H-pyrrolo[3,2-b]pyridin-4(2H,5H,6H,7H,7aH)-yl)pyrazine-2-carboxamide::US9656988, Example 286</t>
  </si>
  <si>
    <t>http://www.bindingdb.org/bind/chemsearch/marvin/MolStructure.jsp?monomerid=309817</t>
  </si>
  <si>
    <t>http://www.bindingdb.org/jsp/dbsearch/PrimarySearch_ki.jsp?energyterm=kJ/mole&amp;tag=r21&amp;monomerid=309817&amp;enzyme=Tyrosine-protein+kinase+BTK+%5BC481S%5D&amp;column=ki&amp;startPg=0&amp;Increment=50&amp;submit=Search</t>
  </si>
  <si>
    <t>CN(C)C(=O)N1CC[C@@H]2[C@H]1CCCN2c1cnc(C(N)=O)c(Nc2ccc(cc2)C2CCN(CC2)C2CCCC2)n1</t>
  </si>
  <si>
    <t>InChI=1S/C31H44N8O2/c1-36(2)31(41)39-19-15-26-25(39)8-5-16-38(26)27-20-33-28(29(32)40)30(35-27)34-23-11-9-21(10-12-23)22-13-17-37(18-14-22)24-6-3-4-7-24/h9-12,20,22,24-26H,3-8,13-19H2,1-2H3,(H2,32,40)(H,34,35)/t25-,26-/m1/s1</t>
  </si>
  <si>
    <t>YZJWZRFMAXAQID-CLJLJLNGSA-N</t>
  </si>
  <si>
    <t>(3aR,7aR)-4-(5-carbamoyl-6-(4-(1-cyclopentylpiperidin-4-yl)phenylamino)pyrazin-2-yl)-N,N-dimethyloctahydro-1H-pyrrolo[3,2-b]pyridine-1-carboxamide::US9656988, Example 287</t>
  </si>
  <si>
    <t>http://www.bindingdb.org/bind/chemsearch/marvin/MolStructure.jsp?monomerid=309818</t>
  </si>
  <si>
    <t>http://www.bindingdb.org/jsp/dbsearch/PrimarySearch_ki.jsp?energyterm=kJ/mole&amp;tag=r21&amp;monomerid=309818&amp;enzyme=Tyrosine-protein+kinase+BTK+%5BC481S%5D&amp;column=ki&amp;startPg=0&amp;Increment=50&amp;submit=Search</t>
  </si>
  <si>
    <t>NC(=O)c1ncc(nc1Nc1ccc(cc1)C1CCN(CC1)C1CCCC1)N1CCC[C@@H]2[C@H]1CCN2C(=O)C1CC1</t>
  </si>
  <si>
    <t>InChI=1S/C32H43N7O2/c33-30(40)29-31(35-24-11-9-21(10-12-24)22-13-17-37(18-14-22)25-4-1-2-5-25)36-28(20-34-29)38-16-3-6-26-27(38)15-19-39(26)32(41)23-7-8-23/h9-12,20,22-23,25-27H,1-8,13-19H2,(H2,33,40)(H,35,36)/t26-,27-/m1/s1</t>
  </si>
  <si>
    <t>ATUMYQDCTGAFQY-KAYWLYCHSA-N</t>
  </si>
  <si>
    <t>3-(4-(1-cyclopentylpiperidin-4-yl)phenylamino)-5-((3aR,7aR)-1-(cyclopropanecarbonyl)dihydro-1H-pyrrolo[3,2-b]pyridin-4(2H,5H,6H,7H,7aH)-yl)pyrazine-2-carboxamide::US9656988, Example 288</t>
  </si>
  <si>
    <t>http://www.bindingdb.org/bind/chemsearch/marvin/MolStructure.jsp?monomerid=309819</t>
  </si>
  <si>
    <t>http://www.bindingdb.org/jsp/dbsearch/PrimarySearch_ki.jsp?energyterm=kJ/mole&amp;tag=r21&amp;monomerid=309819&amp;enzyme=Tyrosine-protein+kinase+BTK+%5BC481S%5D&amp;column=ki&amp;startPg=0&amp;Increment=50&amp;submit=Search</t>
  </si>
  <si>
    <t>CN(C)C(=O)N1CCC[C@@H]2[C@H]1CCCN2c1cnc(C(N)=O)c(Nc2ccc(cc2)C2CCN(CC2)C2CCCC2)n1</t>
  </si>
  <si>
    <t>InChI=1S/C32H46N8O2/c1-37(2)32(42)40-18-6-9-26-27(40)10-5-17-39(26)28-21-34-29(30(33)41)31(36-28)35-24-13-11-22(12-14-24)23-15-19-38(20-16-23)25-7-3-4-8-25/h11-14,21,23,25-27H,3-10,15-20H2,1-2H3,(H2,33,41)(H,35,36)/t26-,27-/m1/s1</t>
  </si>
  <si>
    <t>SRSSGGWPOCYTRY-KAYWLYCHSA-N</t>
  </si>
  <si>
    <t>(4aR,8aR)-5-(5-carbamoyl-6-(4-(1-cyclopentylpiperidin-4-yl)phenylamino)pyrazin-2-yl)-N,N-dimethyloctahydro-1,5-naphthyridine-1(2H)-carboxamide::US9656988, Example 289</t>
  </si>
  <si>
    <t>http://www.bindingdb.org/bind/chemsearch/marvin/MolStructure.jsp?monomerid=309820</t>
  </si>
  <si>
    <t>http://www.bindingdb.org/jsp/dbsearch/PrimarySearch_ki.jsp?energyterm=kJ/mole&amp;tag=r21&amp;monomerid=309820&amp;enzyme=Tyrosine-protein+kinase+BTK+%5BC481S%5D&amp;column=ki&amp;startPg=0&amp;Increment=50&amp;submit=Search</t>
  </si>
  <si>
    <t>NC(=O)c1ncc(nc1Nc1ccc(cc1)C1CCN(CC1)C1CCCC1)N1CC[C@H]2CCN([C@H]2C1)C(=O)C1CC1</t>
  </si>
  <si>
    <t>InChI=1S/C32H43N7O2/c33-30(40)29-31(35-25-9-7-21(8-10-25)22-11-15-37(16-12-22)26-3-1-2-4-26)36-28(19-34-29)38-17-13-23-14-18-39(27(23)20-38)32(41)24-5-6-24/h7-10,19,22-24,26-27H,1-6,11-18,20H2,(H2,33,40)(H,35,36)/t23-,27-/m0/s1</t>
  </si>
  <si>
    <t>XVNMCGWDHIIBST-HOFKKMOUSA-N</t>
  </si>
  <si>
    <t>3-(4-(1-cyclopentylpiperidin-4-yl)phenylamino)-5-((3aS,7aR)-1-(cyclopropanecarbonyl)tetrahydro-1H-pyrrolo[2,3-c]pyridin-6(2H,7H,7aH)-yl)pyrazine-2-carboxamide::US9656988, Example 293</t>
  </si>
  <si>
    <t>http://www.bindingdb.org/bind/chemsearch/marvin/MolStructure.jsp?monomerid=309824</t>
  </si>
  <si>
    <t>http://www.bindingdb.org/jsp/dbsearch/PrimarySearch_ki.jsp?energyterm=kJ/mole&amp;tag=r21&amp;monomerid=309824&amp;enzyme=Tyrosine-protein+kinase+BTK+%5BC481S%5D&amp;column=ki&amp;startPg=0&amp;Increment=50&amp;submit=Search</t>
  </si>
  <si>
    <t>NC(=O)c1ncc(nc1Nc1ccc(cc1)C1CCN(CC1)C1CCCC1)N1CCC[C@H](C1)NC=O</t>
  </si>
  <si>
    <t>InChI=1S/C27H37N7O2/c28-26(36)25-27(32-24(16-29-25)34-13-3-4-22(17-34)30-18-35)31-21-9-7-19(8-10-21)20-11-14-33(15-12-20)23-5-1-2-6-23/h7-10,16,18,20,22-23H,1-6,11-15,17H2,(H2,28,36)(H,30,35)(H,31,32)/t22-/m1/s1</t>
  </si>
  <si>
    <t>OKHDBWUWJJHQTM-JOCHJYFZSA-N</t>
  </si>
  <si>
    <t>(R)-3-(4-(1-cyclopentylpiperidin-4-yl)phenylamino)-5-(3-formamidopiperidin-1-yl)pyrazine-2-carboxamide::US9656988, Example 295</t>
  </si>
  <si>
    <t>http://www.bindingdb.org/bind/chemsearch/marvin/MolStructure.jsp?monomerid=309826</t>
  </si>
  <si>
    <t>http://www.bindingdb.org/jsp/dbsearch/PrimarySearch_ki.jsp?energyterm=kJ/mole&amp;tag=r21&amp;monomerid=309826&amp;enzyme=Tyrosine-protein+kinase+BTK+%5BC481S%5D&amp;column=ki&amp;startPg=0&amp;Increment=50&amp;submit=Search</t>
  </si>
  <si>
    <t>C06049</t>
  </si>
  <si>
    <t>CCC(=O)N[C@@H]1CCCN(C1)c1cnc(C(N)=O)c(Nc2ccc(cc2)C2CCN(CC2)C2CCCC2)n1</t>
  </si>
  <si>
    <t>InChI=1S/C29H41N7O2/c1-2-26(37)32-23-6-5-15-36(19-23)25-18-31-27(28(30)38)29(34-25)33-22-11-9-20(10-12-22)21-13-16-35(17-14-21)24-7-3-4-8-24/h9-12,18,21,23-24H,2-8,13-17,19H2,1H3,(H2,30,38)(H,32,37)(H,33,34)/t23-/m1/s1</t>
  </si>
  <si>
    <t>DETYKZQLJPWOEJ-HSZRJFAPSA-N</t>
  </si>
  <si>
    <t>(R)-3-(4-(1-cyclopentylpiperidin-4-yl)phenylamino)-5-(3-propionamidopiperidin-1-yl)pyrazine-2-carboxamide::US9656988, Example 296</t>
  </si>
  <si>
    <t>http://www.bindingdb.org/bind/chemsearch/marvin/MolStructure.jsp?monomerid=309827</t>
  </si>
  <si>
    <t>http://www.bindingdb.org/jsp/dbsearch/PrimarySearch_ki.jsp?energyterm=kJ/mole&amp;tag=r21&amp;monomerid=309827&amp;enzyme=Tyrosine-protein+kinase+BTK+%5BC481S%5D&amp;column=ki&amp;startPg=0&amp;Increment=50&amp;submit=Search</t>
  </si>
  <si>
    <t>CCOC(=O)N[C@@H]1CCCN(C1)c1cnc(C(N)=O)c(Nc2ccc(cc2)C2CCN(CC2)C2CCCC2)n1</t>
  </si>
  <si>
    <t>InChI=1S/C29H41N7O3/c1-2-39-29(38)33-23-6-5-15-36(19-23)25-18-31-26(27(30)37)28(34-25)32-22-11-9-20(10-12-22)21-13-16-35(17-14-21)24-7-3-4-8-24/h9-12,18,21,23-24H,2-8,13-17,19H2,1H3,(H2,30,37)(H,32,34)(H,33,38)/t23-/m1/s1</t>
  </si>
  <si>
    <t>FGVHSAZTCGXYQT-HSZRJFAPSA-N</t>
  </si>
  <si>
    <t>(R)-ethyl 1-(5-carbamoyl-6-(4-(1-cyclopentylpiperidin-4-yl)phenylamino)pyrazin-2-yl)piperidin-3-ylcarbamate::US9656988, Example 298</t>
  </si>
  <si>
    <t>http://www.bindingdb.org/bind/chemsearch/marvin/MolStructure.jsp?monomerid=309829</t>
  </si>
  <si>
    <t>http://www.bindingdb.org/jsp/dbsearch/PrimarySearch_ki.jsp?energyterm=kJ/mole&amp;tag=r21&amp;monomerid=309829&amp;enzyme=Tyrosine-protein+kinase+BTK+%5BC481S%5D&amp;column=ki&amp;startPg=0&amp;Increment=50&amp;submit=Search</t>
  </si>
  <si>
    <t>CS(=O)(=O)N[C@@H]1CCCN(C1)c1cnc(C(N)=O)c(Nc2ccc(cc2)C2CCN(CC2)C2CCCC2)n1</t>
  </si>
  <si>
    <t>InChI=1S/C27H39N7O3S/c1-38(36,37)32-22-5-4-14-34(18-22)24-17-29-25(26(28)35)27(31-24)30-21-10-8-19(9-11-21)20-12-15-33(16-13-20)23-6-2-3-7-23/h8-11,17,20,22-23,32H,2-7,12-16,18H2,1H3,(H2,28,35)(H,30,31)/t22-/m1/s1</t>
  </si>
  <si>
    <t>HPHASEBRPJNUNL-JOCHJYFZSA-N</t>
  </si>
  <si>
    <t>(R)-3-(4-(1-cyclopentylpiperidin-4-yl)phenylamino)-5-(3-(methylsulfonamido)piperidin-1-yl)pyrazine-2-carboxamide::US9656988, Example 300</t>
  </si>
  <si>
    <t>http://www.bindingdb.org/bind/chemsearch/marvin/MolStructure.jsp?monomerid=309831</t>
  </si>
  <si>
    <t>http://www.bindingdb.org/jsp/dbsearch/PrimarySearch_ki.jsp?energyterm=kJ/mole&amp;tag=r21&amp;monomerid=309831&amp;enzyme=Tyrosine-protein+kinase+BTK+%5BC481S%5D&amp;column=ki&amp;startPg=0&amp;Increment=50&amp;submit=Search</t>
  </si>
  <si>
    <t>CN(C)S(=O)(=O)N[C@@H]1CCCN(C1)c1cnc(C(N)=O)c(Nc2ccc(cc2)C2CCN(CC2)C2CCCC2)n1</t>
  </si>
  <si>
    <t>InChI=1S/C28H42N8O3S/c1-34(2)40(38,39)33-23-6-5-15-36(19-23)25-18-30-26(27(29)37)28(32-25)31-22-11-9-20(10-12-22)21-13-16-35(17-14-21)24-7-3-4-8-24/h9-12,18,21,23-24,33H,3-8,13-17,19H2,1-2H3,(H2,29,37)(H,31,32)/t23-/m1/s1</t>
  </si>
  <si>
    <t>HBNBELOYYGQJHT-HSZRJFAPSA-N</t>
  </si>
  <si>
    <t>(R)-3-(4-(1-cyclopentylpiperidin-4-yl)phenylamino)-5-(3-(N,N-dimethylsulfamoylamino)piperidin-1-yl)pyrazine-2-carboxamide::US9656988, Example 302</t>
  </si>
  <si>
    <t>http://www.bindingdb.org/bind/chemsearch/marvin/MolStructure.jsp?monomerid=309833</t>
  </si>
  <si>
    <t>http://www.bindingdb.org/jsp/dbsearch/PrimarySearch_ki.jsp?energyterm=kJ/mole&amp;tag=r21&amp;monomerid=309833&amp;enzyme=Tyrosine-protein+kinase+BTK+%5BC481S%5D&amp;column=ki&amp;startPg=0&amp;Increment=50&amp;submit=Search</t>
  </si>
  <si>
    <t>NC(=O)c1ncc(nc1Nc1ccc(cc1)C1CCN(CC1)C1CC1)N1CCC[C@H](C1)NC(=O)C1CCCC1</t>
  </si>
  <si>
    <t>InChI=1S/C30H41N7O2/c31-28(38)27-29(33-23-9-7-20(8-10-23)21-13-16-36(17-14-21)25-11-12-25)35-26(18-32-27)37-15-3-6-24(19-37)34-30(39)22-4-1-2-5-22/h7-10,18,21-22,24-25H,1-6,11-17,19H2,(H2,31,38)(H,33,35)(H,34,39)/t24-/m1/s1</t>
  </si>
  <si>
    <t>JSTCSAXNRQBRNE-XMMPIXPASA-N</t>
  </si>
  <si>
    <t>(R)-5-(3-(cyclopentanecarboxamido)piperidin-1-yl)-3-(4-(1-cyclopropylpiperidin-4-yl)phenylamino)pyrazine-2-carboxamide::US9656988, Example 310</t>
  </si>
  <si>
    <t>http://www.bindingdb.org/bind/chemsearch/marvin/MolStructure.jsp?monomerid=309841</t>
  </si>
  <si>
    <t>http://www.bindingdb.org/jsp/dbsearch/PrimarySearch_ki.jsp?energyterm=kJ/mole&amp;tag=r21&amp;monomerid=309841&amp;enzyme=Tyrosine-protein+kinase+BTK+%5BC481S%5D&amp;column=ki&amp;startPg=0&amp;Increment=50&amp;submit=Search</t>
  </si>
  <si>
    <t>NC(=O)c1ncc(nc1Nc1ccc(cc1)C1CCN(CC1)C1CC1)N1CCC[C@H](C1)NC(=O)c1ccc(Cl)cc1</t>
  </si>
  <si>
    <t>InChI=1S/C31H36ClN7O2/c32-23-7-3-22(4-8-23)31(41)36-25-2-1-15-39(19-25)27-18-34-28(29(33)40)30(37-27)35-24-9-5-20(6-10-24)21-13-16-38(17-14-21)26-11-12-26/h3-10,18,21,25-26H,1-2,11-17,19H2,(H2,33,40)(H,35,37)(H,36,41)/t25-/m1/s1</t>
  </si>
  <si>
    <t>WLRAKZFYCQHVRT-RUZDIDTESA-N</t>
  </si>
  <si>
    <t>(R)-5-(3-(4-chlorobenzamido)piperidin-1-yl)-3-(4-(1-cyclopropylpiperidin-4-yl)phenylamino)pyrazine-2-carboxamide::US9656988, Example 311</t>
  </si>
  <si>
    <t>http://www.bindingdb.org/bind/chemsearch/marvin/MolStructure.jsp?monomerid=309842</t>
  </si>
  <si>
    <t>http://www.bindingdb.org/jsp/dbsearch/PrimarySearch_ki.jsp?energyterm=kJ/mole&amp;tag=r21&amp;monomerid=309842&amp;enzyme=Tyrosine-protein+kinase+BTK+%5BC481S%5D&amp;column=ki&amp;startPg=0&amp;Increment=50&amp;submit=Search</t>
  </si>
  <si>
    <t>NC(=O)c1ncc(nc1Nc1ccc(cc1)C1CCN(CC1)C1CC1)N1CCC[C@H](C1)NC(=O)c1cccc(Cl)c1</t>
  </si>
  <si>
    <t>InChI=1S/C31H36ClN7O2/c32-23-4-1-3-22(17-23)31(41)36-25-5-2-14-39(19-25)27-18-34-28(29(33)40)30(37-27)35-24-8-6-20(7-9-24)21-12-15-38(16-13-21)26-10-11-26/h1,3-4,6-9,17-18,21,25-26H,2,5,10-16,19H2,(H2,33,40)(H,35,37)(H,36,41)/t25-/m1/s1</t>
  </si>
  <si>
    <t>GVPNOZZNVLSCIV-RUZDIDTESA-N</t>
  </si>
  <si>
    <t>(R)-5-(3-(3-chlorobenzamido)piperidin-1-yl)-3-(4-(1-cyclopropylpiperidin-4-yl)phenylamino)pyrazine-2-carboxamide::US9656988, Example 312</t>
  </si>
  <si>
    <t>http://www.bindingdb.org/bind/chemsearch/marvin/MolStructure.jsp?monomerid=309843</t>
  </si>
  <si>
    <t>http://www.bindingdb.org/jsp/dbsearch/PrimarySearch_ki.jsp?energyterm=kJ/mole&amp;tag=r21&amp;monomerid=309843&amp;enzyme=Tyrosine-protein+kinase+BTK+%5BC481S%5D&amp;column=ki&amp;startPg=0&amp;Increment=50&amp;submit=Search</t>
  </si>
  <si>
    <t>NC(=O)c1ncc(nc1Nc1ccc(cc1)C1CCN(CC1)C1CC1)N1CCC[C@H](C1)NC(=O)c1cc2ccccc2s1</t>
  </si>
  <si>
    <t>InChI=1S/C33H37N7O2S/c34-31(41)30-32(36-24-9-7-21(8-10-24)22-13-16-39(17-14-22)26-11-12-26)38-29(19-35-30)40-15-3-5-25(20-40)37-33(42)28-18-23-4-1-2-6-27(23)43-28/h1-2,4,6-10,18-19,22,25-26H,3,5,11-17,20H2,(H2,34,41)(H,36,38)(H,37,42)/t25-/m1/s1</t>
  </si>
  <si>
    <t>IRULKPYXUXYSTC-RUZDIDTESA-N</t>
  </si>
  <si>
    <t>(R)-5-(3-(benzo[b]thiophene-2-carboxamido)piperidin-1-yl)-3-(4-(1-cyclopropylpiperidin-4-yl)phenylamino)pyrazine-2-carboxamide::US9656988, Example 315</t>
  </si>
  <si>
    <t>http://www.bindingdb.org/bind/chemsearch/marvin/MolStructure.jsp?monomerid=309846</t>
  </si>
  <si>
    <t>http://www.bindingdb.org/jsp/dbsearch/PrimarySearch_ki.jsp?energyterm=kJ/mole&amp;tag=r21&amp;monomerid=309846&amp;enzyme=Tyrosine-protein+kinase+BTK+%5BC481S%5D&amp;column=ki&amp;startPg=0&amp;Increment=50&amp;submit=Search</t>
  </si>
  <si>
    <t>NC(=O)c1ncc(nc1Nc1ccc(cc1)C1CCN(CC1)C1CC1)N1CCC[C@H](C1)NC(=O)c1ccc2ccccc2c1</t>
  </si>
  <si>
    <t>InChI=1S/C35H39N7O2/c36-33(43)32-34(38-28-11-9-24(10-12-28)25-15-18-41(19-16-25)30-13-14-30)40-31(21-37-32)42-17-3-6-29(22-42)39-35(44)27-8-7-23-4-1-2-5-26(23)20-27/h1-2,4-5,7-12,20-21,25,29-30H,3,6,13-19,22H2,(H2,36,43)(H,38,40)(H,39,44)/t29-/m1/s1</t>
  </si>
  <si>
    <t>HBDDRYSVENFBPH-GDLZYMKVSA-N</t>
  </si>
  <si>
    <t>(R)-5-(3-(2-naphthamido)piperidin-1-yl)-3-(4-(1-cyclopropylpiperidin-4-yl)phenylamino)pyrazine-2-carboxamide::US9656988, Example 317</t>
  </si>
  <si>
    <t>http://www.bindingdb.org/bind/chemsearch/marvin/MolStructure.jsp?monomerid=309848</t>
  </si>
  <si>
    <t>http://www.bindingdb.org/jsp/dbsearch/PrimarySearch_ki.jsp?energyterm=kJ/mole&amp;tag=r21&amp;monomerid=309848&amp;enzyme=Tyrosine-protein+kinase+BTK+%5BC481S%5D&amp;column=ki&amp;startPg=0&amp;Increment=50&amp;submit=Search</t>
  </si>
  <si>
    <t>NC(=O)c1ncc(nc1Nc1ccc(cc1)C1CCN(CC1)C1CC1)N1CCC[C@H](C1)NC(=O)c1ccc(nc1)-c1ccccc1</t>
  </si>
  <si>
    <t>InChI=1S/C36H40N8O2/c37-34(45)33-35(40-28-11-8-24(9-12-28)25-16-19-43(20-17-25)30-13-14-30)42-32(22-39-33)44-18-4-7-29(23-44)41-36(46)27-10-15-31(38-21-27)26-5-2-1-3-6-26/h1-3,5-6,8-12,15,21-22,25,29-30H,4,7,13-14,16-20,23H2,(H2,37,45)(H,40,42)(H,41,46)/t29-/m1/s1</t>
  </si>
  <si>
    <t>WTGYQGCIJYXGGH-GDLZYMKVSA-N</t>
  </si>
  <si>
    <t>(R)-3-(4-(1-cyclopropylpiperidin-4-yl)phenylamino)-5-(3-(6-phenylnicotinamido)piperidin-1-yl)pyrazine-2-carboxamide::US9656988, Example 319</t>
  </si>
  <si>
    <t>http://www.bindingdb.org/bind/chemsearch/marvin/MolStructure.jsp?monomerid=309850</t>
  </si>
  <si>
    <t>http://www.bindingdb.org/jsp/dbsearch/PrimarySearch_ki.jsp?energyterm=kJ/mole&amp;tag=r21&amp;monomerid=309850&amp;enzyme=Tyrosine-protein+kinase+BTK+%5BC481S%5D&amp;column=ki&amp;startPg=0&amp;Increment=50&amp;submit=Search</t>
  </si>
  <si>
    <t>CN(C(=O)N[C@@H]1CCCN(C1)c1cnc(C(N)=O)c(Nc2ccc(cc2)C2(CC2)C(N)=O)n1)c1cc(Cl)cc(c1)C(F)(F)F</t>
  </si>
  <si>
    <t>InChI=1S/C29H30ClF3N8O3/c1-40(21-12-17(29(31,32)33)11-18(30)13-21)27(44)38-20-3-2-10-41(15-20)22-14-36-23(24(34)42)25(39-22)37-19-6-4-16(5-7-19)28(8-9-28)26(35)43/h4-7,11-14,20H,2-3,8-10,15H2,1H3,(H2,34,42)(H2,35,43)(H,37,39)(H,38,44)/t20-/m1/s1</t>
  </si>
  <si>
    <t>WHGCLCOZWIDXLS-HXUWFJFHSA-N</t>
  </si>
  <si>
    <t>(R)-3-(4-(1-carbamoylcyclopropyl)phenylamino)-5-(3-(3-(3-chloro-5-(trifluoromethyl)phenyl)-3-methylureido)piperidin-1-yl)pyrazine-2-carboxamide::US9656988, Example 324</t>
  </si>
  <si>
    <t>http://www.bindingdb.org/bind/chemsearch/marvin/MolStructure.jsp?monomerid=309855</t>
  </si>
  <si>
    <t>http://www.bindingdb.org/jsp/dbsearch/PrimarySearch_ki.jsp?energyterm=kJ/mole&amp;tag=r21&amp;monomerid=309855&amp;enzyme=Tyrosine-protein+kinase+BTK+%5BC481S%5D&amp;column=ki&amp;startPg=0&amp;Increment=50&amp;submit=Search</t>
  </si>
  <si>
    <t>NC(=O)c1ncc(nc1Nc1ccc(cc1)C1CCN(CC1)C1CCCC1)N1CCCC[C@H](C1)NC(=O)C1CC1</t>
  </si>
  <si>
    <t>InChI=1S/C31H43N7O2/c32-29(39)28-30(36-27(19-33-28)38-16-4-3-5-25(20-38)35-31(40)23-8-9-23)34-24-12-10-21(11-13-24)22-14-17-37(18-15-22)26-6-1-2-7-26/h10-13,19,22-23,25-26H,1-9,14-18,20H2,(H2,32,39)(H,34,36)(H,35,40)/t25-/m1/s1</t>
  </si>
  <si>
    <t>GBZJWIWJKOKRGY-RUZDIDTESA-N</t>
  </si>
  <si>
    <t>(R)-3-(4-(1-cyclopentylpiperidin-4-yl)phenylamino)-5-(3-(cyclopropanecarboxamido)azepan-1-yl)pyrazine-2-carboxamide::US9656988, Example 328</t>
  </si>
  <si>
    <t>http://www.bindingdb.org/bind/chemsearch/marvin/MolStructure.jsp?monomerid=309859</t>
  </si>
  <si>
    <t>http://www.bindingdb.org/jsp/dbsearch/PrimarySearch_ki.jsp?energyterm=kJ/mole&amp;tag=r21&amp;monomerid=309859&amp;enzyme=Tyrosine-protein+kinase+BTK+%5BC481S%5D&amp;column=ki&amp;startPg=0&amp;Increment=50&amp;submit=Search</t>
  </si>
  <si>
    <t>CC(C)(C)OC(=O)N[C@@H]1CCCN(C1)c1nnc(C(N)=O)c(Nc2ccc(cc2)C2CCN(CC2)C2CCCC2)n1</t>
  </si>
  <si>
    <t>InChI=1S/C30H44N8O3/c1-30(2,3)41-29(40)33-23-7-6-16-38(19-23)28-34-27(25(26(31)39)35-36-28)32-22-12-10-20(11-13-22)21-14-17-37(18-15-21)24-8-4-5-9-24/h10-13,21,23-24H,4-9,14-19H2,1-3H3,(H2,31,39)(H,33,40)(H,32,34,36)/t23-/m1/s1</t>
  </si>
  <si>
    <t>CLQARABFQAGBAO-HSZRJFAPSA-N</t>
  </si>
  <si>
    <t>(R)-5-(4-(1-cyclopentylpiperidin-4-yl)phenylamino)-3-(3-(3,3-dimethylureido)piperidin-1-yl)-1,2,4-triazine-6-carboxamide::US9656988, Example 329</t>
  </si>
  <si>
    <t>http://www.bindingdb.org/bind/chemsearch/marvin/MolStructure.jsp?monomerid=309860</t>
  </si>
  <si>
    <t>http://www.bindingdb.org/jsp/dbsearch/PrimarySearch_ki.jsp?energyterm=kJ/mole&amp;tag=r21&amp;monomerid=309860&amp;enzyme=Tyrosine-protein+kinase+BTK+%5BC481S%5D&amp;column=ki&amp;startPg=0&amp;Increment=50&amp;submit=Search</t>
  </si>
  <si>
    <t>CCC(=O)N[C@@H]1CCCN(C1)c1nnc(C(N)=O)c(Nc2ccc(cc2)C2CCN(CC2)C2CCCC2)n1</t>
  </si>
  <si>
    <t>InChI=1S/C28H40N8O2/c1-2-24(37)30-22-6-5-15-36(18-22)28-32-27(25(26(29)38)33-34-28)31-21-11-9-19(10-12-21)20-13-16-35(17-14-20)23-7-3-4-8-23/h9-12,20,22-23H,2-8,13-18H2,1H3,(H2,29,38)(H,30,37)(H,31,32,34)/t22-/m1/s1</t>
  </si>
  <si>
    <t>VYOPZAZSNZNKMO-JOCHJYFZSA-N</t>
  </si>
  <si>
    <t>(R)-5-(4-(1-cyclopentylpiperidin-4-yl)phenylamino)-3-(3-propionamidopiperidin-1-yl)-1,2,4-triazine-6-carboxamide::US9656988, Example 330</t>
  </si>
  <si>
    <t>http://www.bindingdb.org/bind/chemsearch/marvin/MolStructure.jsp?monomerid=309861</t>
  </si>
  <si>
    <t>http://www.bindingdb.org/jsp/dbsearch/PrimarySearch_ki.jsp?energyterm=kJ/mole&amp;tag=r21&amp;monomerid=309861&amp;enzyme=Tyrosine-protein+kinase+BTK+%5BC481S%5D&amp;column=ki&amp;startPg=0&amp;Increment=50&amp;submit=Search</t>
  </si>
  <si>
    <t>COc1ccccc1C(=O)NCc1ccc(cc1)-c1nn(C2CCC(CC2)OC(=O)c2ccc(C)cc2)c2ncnc(N)c12</t>
  </si>
  <si>
    <t>InChI=1S/C34H34N6O4/c1-21-7-11-24(12-8-21)34(42)44-26-17-15-25(16-18-26)40-32-29(31(35)37-20-38-32)30(39-40)23-13-9-22(10-14-23)19-36-33(41)27-5-3-4-6-28(27)43-2/h3-14,20,25-26H,15-19H2,1-2H3,(H,36,41)(H2,35,37,38)</t>
  </si>
  <si>
    <t>PWBUMNCPVWMJLO-UHFFFAOYSA-N</t>
  </si>
  <si>
    <t>US10399989, Example 46::US10611766, Example 46</t>
  </si>
  <si>
    <t>10.7270/Q2X92DPS</t>
  </si>
  <si>
    <t>aid1803804</t>
  </si>
  <si>
    <t>US10399989</t>
  </si>
  <si>
    <t>Guisot, N</t>
  </si>
  <si>
    <t>Loxo Oncology, Inc.</t>
  </si>
  <si>
    <t>http://www.bindingdb.org/bind/chemsearch/marvin/MolStructure.jsp?monomerid=412833</t>
  </si>
  <si>
    <t>http://www.bindingdb.org/jsp/dbsearch/PrimarySearch_ki.jsp?energyterm=kJ/mole&amp;tag=r21&amp;monomerid=412833&amp;enzyme=Tyrosine-protein+kinase+BTK+%5BC481S%5D&amp;column=ki&amp;startPg=0&amp;Increment=50&amp;submit=Search</t>
  </si>
  <si>
    <t>CCO[C@@H]1C[C@H](C=C1)n1nc(-c2ccc(CNC(=O)c3ccccc3OC)cc2)c2c(N)ncnc12</t>
  </si>
  <si>
    <t>InChI=1S/C27H28N6O3/c1-3-36-20-13-12-19(14-20)33-26-23(25(28)30-16-31-26)24(32-33)18-10-8-17(9-11-18)15-29-27(34)21-6-4-5-7-22(21)35-2/h4-13,16,19-20H,3,14-15H2,1-2H3,(H,29,34)(H2,28,30,31)/t19-,20-/m0/s1</t>
  </si>
  <si>
    <t>NUJHFBUUXCSHKT-PMACEKPBSA-N</t>
  </si>
  <si>
    <t>US10399989, Example 55::US10611766, Example 55</t>
  </si>
  <si>
    <t>http://www.bindingdb.org/bind/chemsearch/marvin/MolStructure.jsp?monomerid=412842</t>
  </si>
  <si>
    <t>http://www.bindingdb.org/jsp/dbsearch/PrimarySearch_ki.jsp?energyterm=kJ/mole&amp;tag=r21&amp;monomerid=412842&amp;enzyme=Tyrosine-protein+kinase+BTK+%5BC481S%5D&amp;column=ki&amp;startPg=0&amp;Increment=50&amp;submit=Search</t>
  </si>
  <si>
    <t>COc1ccccc1C(=O)NCc1ccc(cc1)-c1nn([C@@H]2C[C@@H](N)C=C2)c2ncnc(N)c12</t>
  </si>
  <si>
    <t>InChI=1S/C25H25N7O2/c1-34-20-5-3-2-4-19(20)25(33)28-13-15-6-8-16(9-7-15)22-21-23(27)29-14-30-24(21)32(31-22)18-11-10-17(26)12-18/h2-11,14,17-18H,12-13,26H2,1H3,(H,28,33)(H2,27,29,30)/t17-,18-/m0/s1</t>
  </si>
  <si>
    <t>RZXCIRZQHJRUTI-ROUUACIJSA-N</t>
  </si>
  <si>
    <t>US10399989, Example 59::US10611766, Example 59</t>
  </si>
  <si>
    <t>http://www.bindingdb.org/bind/chemsearch/marvin/MolStructure.jsp?monomerid=412846</t>
  </si>
  <si>
    <t>http://www.bindingdb.org/jsp/dbsearch/PrimarySearch_ki.jsp?energyterm=kJ/mole&amp;tag=r21&amp;monomerid=412846&amp;enzyme=Tyrosine-protein+kinase+BTK+%5BC481S%5D&amp;column=ki&amp;startPg=0&amp;Increment=50&amp;submit=Search</t>
  </si>
  <si>
    <t>COc1ccccc1C(=O)NCc1c(F)cc(cc1F)-c1nn(C2CCCC2)c2ncnc(N)c12</t>
  </si>
  <si>
    <t>InChI=1S/C25H24F2N6O2/c1-35-20-9-5-4-8-16(20)25(34)29-12-17-18(26)10-14(11-19(17)27)22-21-23(28)30-13-31-24(21)33(32-22)15-6-2-3-7-15/h4-5,8-11,13,15H,2-3,6-7,12H2,1H3,(H,29,34)(H2,28,30,31)</t>
  </si>
  <si>
    <t>AMQBJODOYRDTEZ-UHFFFAOYSA-N</t>
  </si>
  <si>
    <t>US10399989, Example 73::US10611766, Example 73</t>
  </si>
  <si>
    <t>http://www.bindingdb.org/bind/chemsearch/marvin/MolStructure.jsp?monomerid=412860</t>
  </si>
  <si>
    <t>http://www.bindingdb.org/jsp/dbsearch/PrimarySearch_ki.jsp?energyterm=kJ/mole&amp;tag=r21&amp;monomerid=412860&amp;enzyme=Tyrosine-protein+kinase+BTK+%5BC481S%5D&amp;column=ki&amp;startPg=0&amp;Increment=50&amp;submit=Search</t>
  </si>
  <si>
    <t>COc1ccccc1C(=O)NCc1ccc(cc1)-c1nn(CC(C)O)c2ncnc(N)c12</t>
  </si>
  <si>
    <t>InChI=1S/C23H24N6O3/c1-14(30)12-29-22-19(21(24)26-13-27-22)20(28-29)16-9-7-15(8-10-16)11-25-23(31)17-5-3-4-6-18(17)32-2/h3-10,13-14,30H,11-12H2,1-2H3,(H,25,31)(H2,24,26,27)</t>
  </si>
  <si>
    <t>XEMAVKONWQSXRA-UHFFFAOYSA-N</t>
  </si>
  <si>
    <t>US10399989, Example 74::US10611766, Example 74</t>
  </si>
  <si>
    <t>http://www.bindingdb.org/bind/chemsearch/marvin/MolStructure.jsp?monomerid=412861</t>
  </si>
  <si>
    <t>http://www.bindingdb.org/jsp/dbsearch/PrimarySearch_ki.jsp?energyterm=kJ/mole&amp;tag=r21&amp;monomerid=412861&amp;enzyme=Tyrosine-protein+kinase+BTK+%5BC481S%5D&amp;column=ki&amp;startPg=0&amp;Increment=50&amp;submit=Search</t>
  </si>
  <si>
    <t>COc1ccccc1C(=O)NCc1ccc(cc1)-c1nn(CC(F)(F)F)c2ncnc(N)c12</t>
  </si>
  <si>
    <t>InChI=1S/C22H19F3N6O2/c1-33-16-5-3-2-4-15(16)21(32)27-10-13-6-8-14(9-7-13)18-17-19(26)28-12-29-20(17)31(30-18)11-22(23,24)25/h2-9,12H,10-11H2,1H3,(H,27,32)(H2,26,28,29)</t>
  </si>
  <si>
    <t>ATZQNAISFIATKJ-UHFFFAOYSA-N</t>
  </si>
  <si>
    <t>US10399989, Example 90::US10611766, Example 90</t>
  </si>
  <si>
    <t>http://www.bindingdb.org/bind/chemsearch/marvin/MolStructure.jsp?monomerid=412877</t>
  </si>
  <si>
    <t>http://www.bindingdb.org/jsp/dbsearch/PrimarySearch_ki.jsp?energyterm=kJ/mole&amp;tag=r21&amp;monomerid=412877&amp;enzyme=Tyrosine-protein+kinase+BTK+%5BC481S%5D&amp;column=ki&amp;startPg=0&amp;Increment=50&amp;submit=Search</t>
  </si>
  <si>
    <t>COc1ccccc1C(=O)NCc1ccc(cc1)-c1nn(C2CCCO2)c2ncnc(N)c12</t>
  </si>
  <si>
    <t>InChI=1S/C24H24N6O3/c1-32-18-6-3-2-5-17(18)24(31)26-13-15-8-10-16(11-9-15)21-20-22(25)27-14-28-23(20)30(29-21)19-7-4-12-33-19/h2-3,5-6,8-11,14,19H,4,7,12-13H2,1H3,(H,26,31)(H2,25,27,28)</t>
  </si>
  <si>
    <t>WWCBVSVBXMQVEP-UHFFFAOYSA-N</t>
  </si>
  <si>
    <t>US10399989, Example 5::US10611766, Example 5</t>
  </si>
  <si>
    <t>http://www.bindingdb.org/bind/chemsearch/marvin/MolStructure.jsp?monomerid=412789</t>
  </si>
  <si>
    <t>http://www.bindingdb.org/jsp/dbsearch/PrimarySearch_ki.jsp?energyterm=kJ/mole&amp;tag=r21&amp;monomerid=412789&amp;enzyme=Tyrosine-protein+kinase+BTK+%5BC481S%5D&amp;column=ki&amp;startPg=0&amp;Increment=50&amp;submit=Search</t>
  </si>
  <si>
    <t>COc1ncccc1C(=O)NCc1ccc(cc1)-c1nn(C2CCCC2)c2ncnc(N)c12</t>
  </si>
  <si>
    <t>InChI=1S/C24H25N7O2/c1-33-24-18(7-4-12-26-24)23(32)27-13-15-8-10-16(11-9-15)20-19-21(25)28-14-29-22(19)31(30-20)17-5-2-3-6-17/h4,7-12,14,17H,2-3,5-6,13H2,1H3,(H,27,32)(H2,25,28,29)</t>
  </si>
  <si>
    <t>XJBOGMAXDOAFCH-UHFFFAOYSA-N</t>
  </si>
  <si>
    <t>US10399989, Example 18::US10611766, Example 18</t>
  </si>
  <si>
    <t>http://www.bindingdb.org/bind/chemsearch/marvin/MolStructure.jsp?monomerid=412803</t>
  </si>
  <si>
    <t>http://www.bindingdb.org/jsp/dbsearch/PrimarySearch_ki.jsp?energyterm=kJ/mole&amp;tag=r21&amp;monomerid=412803&amp;enzyme=Tyrosine-protein+kinase+BTK+%5BC481S%5D&amp;column=ki&amp;startPg=0&amp;Increment=50&amp;submit=Search</t>
  </si>
  <si>
    <t>COc1ccncc1C(=O)NCc1ccc(cc1)-c1nn(C2CCCC2)c2ncnc(N)c12</t>
  </si>
  <si>
    <t>InChI=1S/C24H25N7O2/c1-33-19-10-11-26-13-18(19)24(32)27-12-15-6-8-16(9-7-15)21-20-22(25)28-14-29-23(20)31(30-21)17-4-2-3-5-17/h6-11,13-14,17H,2-5,12H2,1H3,(H,27,32)(H2,25,28,29)</t>
  </si>
  <si>
    <t>QTYWKDXYFWPUSY-UHFFFAOYSA-N</t>
  </si>
  <si>
    <t>US10399989, Example 27::US10611766, Example 27</t>
  </si>
  <si>
    <t>http://www.bindingdb.org/bind/chemsearch/marvin/MolStructure.jsp?monomerid=412813</t>
  </si>
  <si>
    <t>http://www.bindingdb.org/jsp/dbsearch/PrimarySearch_ki.jsp?energyterm=kJ/mole&amp;tag=r21&amp;monomerid=412813&amp;enzyme=Tyrosine-protein+kinase+BTK+%5BC481S%5D&amp;column=ki&amp;startPg=0&amp;Increment=50&amp;submit=Search</t>
  </si>
  <si>
    <t>CNC1CCC(CC1)n1nc(-c2ccc(CNC(=O)c3ccccc3OC)cc2)c2c(N)ncnc12</t>
  </si>
  <si>
    <t>InChI=1S/C27H31N7O2/c1-29-19-11-13-20(14-12-19)34-26-23(25(28)31-16-32-26)24(33-34)18-9-7-17(8-10-18)15-30-27(35)21-5-3-4-6-22(21)36-2/h3-10,16,19-20,29H,11-15H2,1-2H3,(H,30,35)(H2,28,31,32)</t>
  </si>
  <si>
    <t>WUTKDWQWCRNCFZ-UHFFFAOYSA-N</t>
  </si>
  <si>
    <t>US10399989, Example 28::US10611766, Example 28</t>
  </si>
  <si>
    <t>http://www.bindingdb.org/bind/chemsearch/marvin/MolStructure.jsp?monomerid=412814</t>
  </si>
  <si>
    <t>http://www.bindingdb.org/jsp/dbsearch/PrimarySearch_ki.jsp?energyterm=kJ/mole&amp;tag=r21&amp;monomerid=412814&amp;enzyme=Tyrosine-protein+kinase+BTK+%5BC481S%5D&amp;column=ki&amp;startPg=0&amp;Increment=50&amp;submit=Search</t>
  </si>
  <si>
    <t>10.7270/Q2FJ2KTQ</t>
  </si>
  <si>
    <t>aid1804292</t>
  </si>
  <si>
    <t>US10611766</t>
  </si>
  <si>
    <t>Loxo Oncology Inc.</t>
  </si>
  <si>
    <t>OC[C@@H]1CC[C@H](CO1)Nc1ncnc2[nH]cc(C(=O)c3cc(NC(=O)c4cc5CCCCc5cn4)ccc3Cl)c12</t>
  </si>
  <si>
    <t>N-(4-chloro-3-(4-(((3R,6S)-6- (hydroxymethyl)tetrahydro-2H-pyran-3- yl)amino)-7H-pyrrolo[2,3-d]pyrimidine- 5-carbonyl)phenyl)-5,6,7,8- tetrahydroisoquinoline-3-carboxamide::US11020398, Compound I-606</t>
  </si>
  <si>
    <t>http://www.bindingdb.org/bind/chemsearch/marvin/MolStructure.jsp?monomerid=499924</t>
  </si>
  <si>
    <t>http://www.bindingdb.org/jsp/dbsearch/PrimarySearch_ki.jsp?energyterm=kJ/mole&amp;tag=r21&amp;monomerid=499924&amp;enzyme=Tyrosine-protein+kinase+BTK+%5BC481S%5D&amp;column=ki&amp;startPg=0&amp;Increment=50&amp;submit=Search</t>
  </si>
  <si>
    <t>OC[C@@H]1CC[C@H](CO1)Nc1ncnc2[nH]cc(C(=O)c3ccc(NC(=O)c4ccccc4)cc3Cl)c12</t>
  </si>
  <si>
    <t>N-(3-chloro-4-(4-(((3R,6S)-6- (hydroxymethyl)tetrahydro-2H-pyran-3- yl)amino)-7H-pyrrolo[2,3-d]pyrimidine- 5-carbonyl)phenyl)benzamide::US11020398, Compound I-276</t>
  </si>
  <si>
    <t>http://www.bindingdb.org/bind/chemsearch/marvin/MolStructure.jsp?monomerid=499954</t>
  </si>
  <si>
    <t>http://www.bindingdb.org/jsp/dbsearch/PrimarySearch_ki.jsp?energyterm=kJ/mole&amp;tag=r21&amp;monomerid=499954&amp;enzyme=Tyrosine-protein+kinase+BTK+%5BC481S%5D&amp;column=ki&amp;startPg=0&amp;Increment=50&amp;submit=Search</t>
  </si>
  <si>
    <t>OC[C@@H]1CC[C@H](CO1)Nc1c(cnc2[nH]cc(C(=O)c3ccc(Oc4cccc(F)c4)cc3Cl)c12)C#N</t>
  </si>
  <si>
    <t>US20240002377, Compound 1</t>
  </si>
  <si>
    <t>http://www.bindingdb.org/bind/chemsearch/marvin/MolStructure.jsp?monomerid=643172</t>
  </si>
  <si>
    <t>http://www.bindingdb.org/jsp/dbsearch/PrimarySearch_ki.jsp?energyterm=kJ/mole&amp;tag=r21&amp;monomerid=643172&amp;enzyme=Tyrosine-protein+kinase+BTK+%5BC481S%5D&amp;column=ki&amp;startPg=0&amp;Increment=50&amp;submit=Search</t>
  </si>
  <si>
    <t>CN1[C@H](CO)CCC[C@@H]1CNc1ncnc2[nH]cc(C(=O)c3ccc(Oc4ccccc4)cc3Cl)c12</t>
  </si>
  <si>
    <t>US11020398, Compound I-360e::racemic-cis-(2-chloro-4- phenoxyphenyl)(4-(((6- (hydroxymethyl)-1-methylpiperidin-2- yl)methyl)amino)-7H-pyrrolo[2,3- d]pyrimidin-5-yl)methanone</t>
  </si>
  <si>
    <t>http://www.bindingdb.org/bind/chemsearch/marvin/MolStructure.jsp?monomerid=499991</t>
  </si>
  <si>
    <t>http://www.bindingdb.org/jsp/dbsearch/PrimarySearch_ki.jsp?energyterm=kJ/mole&amp;tag=r21&amp;monomerid=499991&amp;enzyme=Tyrosine-protein+kinase+BTK+%5BC481S%5D&amp;column=ki&amp;startPg=0&amp;Increment=50&amp;submit=Search</t>
  </si>
  <si>
    <t>Nc1cccc(NC(=O)c2ccc(cc2)-c2nc([C@@H]3CC[C@@H](CO)OC3)n3ccnc(N)c23)n1</t>
  </si>
  <si>
    <t>InChI=1S/C24H25N7O3/c25-18-2-1-3-19(28-18)29-24(33)15-6-4-14(5-7-15)20-21-22(26)27-10-11-31(21)23(30-20)16-8-9-17(12-32)34-13-16/h1-7,10-11,16-17,32H,8-9,12-13H2,(H2,26,27)(H3,25,28,29,33)/t16-,17+/m1/s1</t>
  </si>
  <si>
    <t>DSZWFLFRYYMHGU-SJORKVTESA-N</t>
  </si>
  <si>
    <t>US20230364079, Example 2-A-P2</t>
  </si>
  <si>
    <t>http://www.bindingdb.org/bind/chemsearch/marvin/MolStructure.jsp?monomerid=635564</t>
  </si>
  <si>
    <t>http://www.bindingdb.org/jsp/dbsearch/PrimarySearch_ki.jsp?energyterm=kJ/mole&amp;tag=r21&amp;monomerid=635564&amp;enzyme=Tyrosine-protein+kinase+BTK+%5BC481S%5D&amp;column=ki&amp;startPg=0&amp;Increment=50&amp;submit=Search</t>
  </si>
  <si>
    <t>CNC(=O)c1cccc(Oc2ccc(cc2)C(=O)c2c[nH]c3ncnc(N[C@@H]4CC[C@@H](CO)OC4)c23)n1</t>
  </si>
  <si>
    <t>6-(4-(4-(((3R,6S)-6- (hydroxymethyl)tetrahydro-2H-pyran-3- yl)amino)-7H-pyrrolo[2,3-d]pyrimidine- 5-carbonyl)phenoxy)-N- methylpicolinamide::US11020398, Compound I-320</t>
  </si>
  <si>
    <t>http://www.bindingdb.org/bind/chemsearch/marvin/MolStructure.jsp?monomerid=499969</t>
  </si>
  <si>
    <t>http://www.bindingdb.org/jsp/dbsearch/PrimarySearch_ki.jsp?energyterm=kJ/mole&amp;tag=r21&amp;monomerid=499969&amp;enzyme=Tyrosine-protein+kinase+BTK+%5BC481S%5D&amp;column=ki&amp;startPg=0&amp;Increment=50&amp;submit=Search</t>
  </si>
  <si>
    <t>OC[C@@H]1C[C@H](CN1)Nc1ncnc2[nH]cc(C(=O)c3ccc(Oc4ccccc4)cc3Cl)c12</t>
  </si>
  <si>
    <t>(2-chloro-4-phenoxyphenyl)(4- (((3R,5S)-5-(hydroxymethyl)pyrrolidin- 3-yl)amino)-7H-pyrrolo[2,3- d]pyrimidin-5-yl)methanone::US11020398, Compound I-345e</t>
  </si>
  <si>
    <t>http://www.bindingdb.org/bind/chemsearch/marvin/MolStructure.jsp?monomerid=499982</t>
  </si>
  <si>
    <t>http://www.bindingdb.org/jsp/dbsearch/PrimarySearch_ki.jsp?energyterm=kJ/mole&amp;tag=r21&amp;monomerid=499982&amp;enzyme=Tyrosine-protein+kinase+BTK+%5BC481S%5D&amp;column=ki&amp;startPg=0&amp;Increment=50&amp;submit=Search</t>
  </si>
  <si>
    <t>CO[C@@H]1C[C@@H](CO)OC[C@@H]1Nc1c(cnc2[nH]cc(C(=O)c3ccc(Oc4ccccc4)cc3Cl)c12)C#N</t>
  </si>
  <si>
    <t>US20240002377, Compound 3</t>
  </si>
  <si>
    <t>http://www.bindingdb.org/bind/chemsearch/marvin/MolStructure.jsp?monomerid=643174</t>
  </si>
  <si>
    <t>http://www.bindingdb.org/jsp/dbsearch/PrimarySearch_ki.jsp?energyterm=kJ/mole&amp;tag=r21&amp;monomerid=643174&amp;enzyme=Tyrosine-protein+kinase+BTK+%5BC481S%5D&amp;column=ki&amp;startPg=0&amp;Increment=50&amp;submit=Search</t>
  </si>
  <si>
    <t>CC(=O)Nc1cc(C)ccc1Nc1nc(Nc2ccc3OCCOCCOCCOc3c2)nc2[nH]cnc12</t>
  </si>
  <si>
    <t>InChI=1S/C26H29N7O5/c1-16-3-5-19(20(13-16)29-17(2)34)31-25-23-24(28-15-27-23)32-26(33-25)30-18-4-6-21-22(14-18)38-12-10-36-8-7-35-9-11-37-21/h3-6,13-15H,7-12H2,1-2H3,(H,29,34)(H3,27,28,30,31,32,33)</t>
  </si>
  <si>
    <t>SUMBOYLUNPWNIC-UHFFFAOYSA-N</t>
  </si>
  <si>
    <t>US11440904, Compound 27</t>
  </si>
  <si>
    <t>http://www.bindingdb.org/bind/chemsearch/marvin/MolStructure.jsp?monomerid=570927</t>
  </si>
  <si>
    <t>http://www.bindingdb.org/jsp/dbsearch/PrimarySearch_ki.jsp?energyterm=kJ/mole&amp;tag=r21&amp;monomerid=570927&amp;enzyme=Tyrosine-protein+kinase+BTK+%5BC481S%5D&amp;column=ki&amp;startPg=0&amp;Increment=50&amp;submit=Search</t>
  </si>
  <si>
    <t>CCC(=O)Nc1ccccc1Nc1nc(Nc2ccc3OCCOCCOCCOc3c2)nc2[nH]ncc12</t>
  </si>
  <si>
    <t>InChI=1S/C26H29N7O5/c1-2-23(34)29-19-5-3-4-6-20(19)30-24-18-16-27-33-25(18)32-26(31-24)28-17-7-8-21-22(15-17)38-14-12-36-10-9-35-11-13-37-21/h3-8,15-16H,2,9-14H2,1H3,(H,29,34)(H3,27,28,30,31,32,33)</t>
  </si>
  <si>
    <t>XLARDMFDQJFAKI-UHFFFAOYSA-N</t>
  </si>
  <si>
    <t>US11440904, Compound 14::US11440904, Compound 26</t>
  </si>
  <si>
    <t>http://www.bindingdb.org/bind/chemsearch/marvin/MolStructure.jsp?monomerid=570916</t>
  </si>
  <si>
    <t>http://www.bindingdb.org/jsp/dbsearch/PrimarySearch_ki.jsp?energyterm=kJ/mole&amp;tag=r21&amp;monomerid=570916&amp;enzyme=Tyrosine-protein+kinase+BTK+%5BC481S%5D&amp;column=ki&amp;startPg=0&amp;Increment=50&amp;submit=Search</t>
  </si>
  <si>
    <t>OC[C@@H]1CC[C@H](CO1)Nc1ncnc2[nH]cc(C(=O)c3ccc(cc3Cl)C(=O)Nc3ccccc3)c12</t>
  </si>
  <si>
    <t>3-chloro-4-(4-(((3R,6S)-6- (hydroxymethyl)tetrahydro-2H-pyran-3- yl)amino)-7H-pyrrolo[2,3-d]pyrimidine- 5-carbonyl)-N-phenylbenzamide::US11020398, Compound I-236</t>
  </si>
  <si>
    <t>http://www.bindingdb.org/bind/chemsearch/marvin/MolStructure.jsp?monomerid=499928</t>
  </si>
  <si>
    <t>http://www.bindingdb.org/jsp/dbsearch/PrimarySearch_ki.jsp?energyterm=kJ/mole&amp;tag=r21&amp;monomerid=499928&amp;enzyme=Tyrosine-protein+kinase+BTK+%5BC481S%5D&amp;column=ki&amp;startPg=0&amp;Increment=50&amp;submit=Search</t>
  </si>
  <si>
    <t>Clc1cc(Oc2ccccc2)ccc1C(=O)c1c[nH]c2ncnc(NC3CCCN(C3)S(=O)(=O)C=C)c12</t>
  </si>
  <si>
    <t>(racemic)-(2-chloro-4- phenoxyphenyl)(4-((1- (vinylsulfonyl)piperidin-3-yl)amino)- 7H-pyrrolo[2,3-d]pyrimidin-5- yl)methanone::US11020398, Compound I-322r</t>
  </si>
  <si>
    <t>http://www.bindingdb.org/bind/chemsearch/marvin/MolStructure.jsp?monomerid=499977</t>
  </si>
  <si>
    <t>http://www.bindingdb.org/jsp/dbsearch/PrimarySearch_ki.jsp?energyterm=kJ/mole&amp;tag=r21&amp;monomerid=499977&amp;enzyme=Tyrosine-protein+kinase+BTK+%5BC481S%5D&amp;column=ki&amp;startPg=0&amp;Increment=50&amp;submit=Search</t>
  </si>
  <si>
    <t>CC#CC(=O)N1CCCC(C1)Nc1ncnc2[nH]cc(C(=O)c3ccc(Oc4ccccc4)cc3Cl)c12</t>
  </si>
  <si>
    <t>(racemic)-1-(3-((5-(2-chloro-4- phenoxybenzoyl)-7H-pyrrolo[2,3- d]pyrimidin-4-yl)amino)piperidin-1- yl)but-2-yn-1-one::US11020398, Compound I-324r</t>
  </si>
  <si>
    <t>http://www.bindingdb.org/bind/chemsearch/marvin/MolStructure.jsp?monomerid=499973</t>
  </si>
  <si>
    <t>http://www.bindingdb.org/jsp/dbsearch/PrimarySearch_ki.jsp?energyterm=kJ/mole&amp;tag=r21&amp;monomerid=499973&amp;enzyme=Tyrosine-protein+kinase+BTK+%5BC481S%5D&amp;column=ki&amp;startPg=0&amp;Increment=50&amp;submit=Search</t>
  </si>
  <si>
    <t>OC[C@@H]1CC[C@H](CO1)Nc1ncnc2[nH]cc(C(=O)c3ccc(cc3Cl)N3CC4(COC4)C3)c12</t>
  </si>
  <si>
    <t>(2-chloro-4-(2-oxa-6- azaspiro[3.3]heptan-6-yl)phenyl)(4- (((3R,65)-6-(hydroxymethyl)tetrahydro- 2H-pyran-3-yl)amino)-7H-pyrrolo[2,3- d]pyrimidin-5-yl)methanone::US11020398, Compound I-647</t>
  </si>
  <si>
    <t>http://www.bindingdb.org/bind/chemsearch/marvin/MolStructure.jsp?monomerid=499963</t>
  </si>
  <si>
    <t>http://www.bindingdb.org/jsp/dbsearch/PrimarySearch_ki.jsp?energyterm=kJ/mole&amp;tag=r21&amp;monomerid=499963&amp;enzyme=Tyrosine-protein+kinase+BTK+%5BC481S%5D&amp;column=ki&amp;startPg=0&amp;Increment=50&amp;submit=Search</t>
  </si>
  <si>
    <t>OC[C@@H]1CC[C@H](CO1)Nc1ncnc2[nH]cc(C(=O)c3cc(NC(=O)c4ccccc4)ccc3Cl)c12</t>
  </si>
  <si>
    <t>N-(4-chloro-3-(4-(((3R,6S)-6- (hydroxymethyl)tetrahydro-2H-pyran- 3-yl)amino)-7H-pyrrolo[2,3-d] pyrimidine-5-carbonyl)phenyl) benzamide::US11020398, Compound I-601</t>
  </si>
  <si>
    <t>http://www.bindingdb.org/bind/chemsearch/marvin/MolStructure.jsp?monomerid=499919</t>
  </si>
  <si>
    <t>http://www.bindingdb.org/jsp/dbsearch/PrimarySearch_ki.jsp?energyterm=kJ/mole&amp;tag=r21&amp;monomerid=499919&amp;enzyme=Tyrosine-protein+kinase+BTK+%5BC481S%5D&amp;column=ki&amp;startPg=0&amp;Increment=50&amp;submit=Search</t>
  </si>
  <si>
    <t>CN([C@@H]1CCC[C@H]1Oc1nc(Nc2ccc3OCCOCCOCCOc3c2)nc2[nH]ncc12)S(C)(=O)=O</t>
  </si>
  <si>
    <t>US11440904, Compound 19</t>
  </si>
  <si>
    <t>http://www.bindingdb.org/bind/chemsearch/marvin/MolStructure.jsp?monomerid=570921</t>
  </si>
  <si>
    <t>http://www.bindingdb.org/jsp/dbsearch/PrimarySearch_ki.jsp?energyterm=kJ/mole&amp;tag=r21&amp;monomerid=570921&amp;enzyme=Tyrosine-protein+kinase+BTK+%5BC481S%5D&amp;column=ki&amp;startPg=0&amp;Increment=50&amp;submit=Search</t>
  </si>
  <si>
    <t>OC[C@@H]1CCC[C@H](CNc2ncnc3[nH]cc(C(=O)c4ccc(Oc5ccccc5)cc4Cl)c23)N1</t>
  </si>
  <si>
    <t>US11020398, Compound I-359e::racemic-cis-(2-chloro-4- phenoxyphenyl)(4-(((6-(hydroxymethyl) piperidin-2-yl)methyl)amino)-7H- pyrrolo[2,3-d]pyrimidin-5-yl)methanone</t>
  </si>
  <si>
    <t>http://www.bindingdb.org/bind/chemsearch/marvin/MolStructure.jsp?monomerid=499990</t>
  </si>
  <si>
    <t>http://www.bindingdb.org/jsp/dbsearch/PrimarySearch_ki.jsp?energyterm=kJ/mole&amp;tag=r21&amp;monomerid=499990&amp;enzyme=Tyrosine-protein+kinase+BTK+%5BC481S%5D&amp;column=ki&amp;startPg=0&amp;Increment=50&amp;submit=Search</t>
  </si>
  <si>
    <t>CNC(=O)c1cccc(Oc2ccc(C(=O)c3c[nH]c4ncnc(N[C@@H]5CC[C@@H](CO)OC5)c34)c(Cl)c2)n1</t>
  </si>
  <si>
    <t>6-(3-chloro-4-(4-(((3R,6S)-6- (hydroxymethyl)tetrahydro-2H-pyran-3- yl)amino)-7H-pyrrolo[2,3-d]pyrimidine- 5-carbonyl)phenoxy)-N- methylpicolinamide::US11020398, Compound I-319</t>
  </si>
  <si>
    <t>http://www.bindingdb.org/bind/chemsearch/marvin/MolStructure.jsp?monomerid=499970</t>
  </si>
  <si>
    <t>http://www.bindingdb.org/jsp/dbsearch/PrimarySearch_ki.jsp?energyterm=kJ/mole&amp;tag=r21&amp;monomerid=499970&amp;enzyme=Tyrosine-protein+kinase+BTK+%5BC481S%5D&amp;column=ki&amp;startPg=0&amp;Increment=50&amp;submit=Search</t>
  </si>
  <si>
    <t>C1COCCOc2cc(Nc3nc(Nc4cccc5[nH]ccc45)c4nc[nH]c4n3)ccc2OCCO1</t>
  </si>
  <si>
    <t>InChI=1S/C25H25N7O4/c1-2-18-17(6-7-26-18)19(3-1)30-24-22-23(28-15-27-22)31-25(32-24)29-16-4-5-20-21(14-16)36-13-11-34-9-8-33-10-12-35-20/h1-7,14-15,26H,8-13H2,(H3,27,28,29,30,31,32)</t>
  </si>
  <si>
    <t>FLZUCWYTAFZBMF-UHFFFAOYSA-N</t>
  </si>
  <si>
    <t>US11440904, Compound 22</t>
  </si>
  <si>
    <t>http://www.bindingdb.org/bind/chemsearch/marvin/MolStructure.jsp?monomerid=570924</t>
  </si>
  <si>
    <t>http://www.bindingdb.org/jsp/dbsearch/PrimarySearch_ki.jsp?energyterm=kJ/mole&amp;tag=r21&amp;monomerid=570924&amp;enzyme=Tyrosine-protein+kinase+BTK+%5BC481S%5D&amp;column=ki&amp;startPg=0&amp;Increment=50&amp;submit=Search</t>
  </si>
  <si>
    <t>CN(c1cnccc1CNc1nc(Nc2ccc3OCCOCCOCCOc3c2)nc2[nH]ncc12)S(C)(=O)=O</t>
  </si>
  <si>
    <t>InChI=1S/C25H30N8O6S/c1-33(40(2,34)35)20-16-26-6-5-17(20)14-27-23-19-15-28-32-24(19)31-25(30-23)29-18-3-4-21-22(13-18)39-12-10-37-8-7-36-9-11-38-21/h3-6,13,15-16H,7-12,14H2,1-2H3,(H3,27,28,29,30,31,32)</t>
  </si>
  <si>
    <t>BLSARKHLSUEWOW-UHFFFAOYSA-N</t>
  </si>
  <si>
    <t>US11440904, Compound 21</t>
  </si>
  <si>
    <t>http://www.bindingdb.org/bind/chemsearch/marvin/MolStructure.jsp?monomerid=570923</t>
  </si>
  <si>
    <t>http://www.bindingdb.org/jsp/dbsearch/PrimarySearch_ki.jsp?energyterm=kJ/mole&amp;tag=r21&amp;monomerid=570923&amp;enzyme=Tyrosine-protein+kinase+BTK+%5BC481S%5D&amp;column=ki&amp;startPg=0&amp;Increment=50&amp;submit=Search</t>
  </si>
  <si>
    <t>Clc1cc(Oc2ccccc2)ccc1C(=O)c1c[nH]c2ncnc(NCC3CCCN3C(=O)C=C)c12</t>
  </si>
  <si>
    <t>(racemic)-1-(2-(((5-(2-chloro-4- phenoxybenzoyl)-7H-pyrrolo[2,3- d]pyrimidin-4- yl)amino)methyl)pyrrolidin-1-yl)prop- 2-en-1-one::US11020398, Compound I-325r</t>
  </si>
  <si>
    <t>http://www.bindingdb.org/bind/chemsearch/marvin/MolStructure.jsp?monomerid=499976</t>
  </si>
  <si>
    <t>http://www.bindingdb.org/jsp/dbsearch/PrimarySearch_ki.jsp?energyterm=kJ/mole&amp;tag=r21&amp;monomerid=499976&amp;enzyme=Tyrosine-protein+kinase+BTK+%5BC481S%5D&amp;column=ki&amp;startPg=0&amp;Increment=50&amp;submit=Search</t>
  </si>
  <si>
    <t>OC[C@@H]1C[C@@H](CNc2ncnc3[nH]cc(C(=O)c4ccc(Oc5ccccc5)cc4Cl)c23)CN1</t>
  </si>
  <si>
    <t>(2-chloro-4-phenoxyphenyl)(4- ((((3R,5S)-5-(hydroxymethyl) pyrrolidin-3-yl)methyl)amino)- 7H-pyrrolo[2,3-d]pyrimidin-5- yl)methanone::US11020398, Compound I-369e</t>
  </si>
  <si>
    <t>http://www.bindingdb.org/bind/chemsearch/marvin/MolStructure.jsp?monomerid=499986</t>
  </si>
  <si>
    <t>http://www.bindingdb.org/jsp/dbsearch/PrimarySearch_ki.jsp?energyterm=kJ/mole&amp;tag=r21&amp;monomerid=499986&amp;enzyme=Tyrosine-protein+kinase+BTK+%5BC481S%5D&amp;column=ki&amp;startPg=0&amp;Increment=50&amp;submit=Search</t>
  </si>
  <si>
    <t>OC[C@@H]1CC[C@H](CO1)Nc1ncnc2[nH]cc(C(=O)c3cccc(NC(=O)c4ccccn4)c3)c12</t>
  </si>
  <si>
    <t>N-(3-(4-(((3R,6S)-6- (hydroxymethyl)tetrahydro-2H-pyran-3- yl)amino)-7H-pyrrolo[2,3-d]pyrimidine- 5-carbonyl)phenyl)picolinamide::US11020398, Compound I-643</t>
  </si>
  <si>
    <t>http://www.bindingdb.org/bind/chemsearch/marvin/MolStructure.jsp?monomerid=499959</t>
  </si>
  <si>
    <t>http://www.bindingdb.org/jsp/dbsearch/PrimarySearch_ki.jsp?energyterm=kJ/mole&amp;tag=r21&amp;monomerid=499959&amp;enzyme=Tyrosine-protein+kinase+BTK+%5BC481S%5D&amp;column=ki&amp;startPg=0&amp;Increment=50&amp;submit=Search</t>
  </si>
  <si>
    <t>CC(=O)Nc1cc(ccc1Nc1nc(Nc2ccc3OCCOCCOCCOc3c2)nc2[nH]cnc12)C(F)(F)F</t>
  </si>
  <si>
    <t>InChI=1S/C26H26F3N7O5/c1-15(37)32-19-12-16(26(27,28)29)2-4-18(19)34-24-22-23(31-14-30-22)35-25(36-24)33-17-3-5-20-21(13-17)41-11-9-39-7-6-38-8-10-40-20/h2-5,12-14H,6-11H2,1H3,(H,32,37)(H3,30,31,33,34,35,36)</t>
  </si>
  <si>
    <t>ZGANUHYBZBGARG-UHFFFAOYSA-N</t>
  </si>
  <si>
    <t>US11440904, Compound 29</t>
  </si>
  <si>
    <t>http://www.bindingdb.org/bind/chemsearch/marvin/MolStructure.jsp?monomerid=570929</t>
  </si>
  <si>
    <t>http://www.bindingdb.org/jsp/dbsearch/PrimarySearch_ki.jsp?energyterm=kJ/mole&amp;tag=r21&amp;monomerid=570929&amp;enzyme=Tyrosine-protein+kinase+BTK+%5BC481S%5D&amp;column=ki&amp;startPg=0&amp;Increment=50&amp;submit=Search</t>
  </si>
  <si>
    <t>COCCOc1ccc(C(=O)c2c[nH]c3ncnc(N[C@@H]4CC[C@@H](CO)OC4)c23)c(Cl)c1</t>
  </si>
  <si>
    <t>2-chloro-4-(2- methoxyethoxy)phenyl)(4-(((3R,6S)-6- (hydroxymethyl)tetrahydro-2H-pyran-3- yl)amino)-7H-pyrrolo[2,3-d]pyrimidin- 5-yl)methanone::US11020398, Compound I-317i</t>
  </si>
  <si>
    <t>http://www.bindingdb.org/bind/chemsearch/marvin/MolStructure.jsp?monomerid=499965</t>
  </si>
  <si>
    <t>http://www.bindingdb.org/jsp/dbsearch/PrimarySearch_ki.jsp?energyterm=kJ/mole&amp;tag=r21&amp;monomerid=499965&amp;enzyme=Tyrosine-protein+kinase+BTK+%5BC481S%5D&amp;column=ki&amp;startPg=0&amp;Increment=50&amp;submit=Search</t>
  </si>
  <si>
    <t>OC[C@@H]1CC[C@H](CO1)Nc1ncnc2[nH]cc(C(=O)c3cc(ccc3Cl)C(=O)NCc3ccccc3)c12</t>
  </si>
  <si>
    <t>N-benzyl-4-chloro-3-(4-(((3R,6S)-6- (hydroxymethyl)tetrahydro-2H-pyran-3- yl)amino)-7H-pyrrolo[2,3-d]pyrimidine- 5-carbonyl)benzamide::US11020398, Compound I-628</t>
  </si>
  <si>
    <t>http://www.bindingdb.org/bind/chemsearch/marvin/MolStructure.jsp?monomerid=499948</t>
  </si>
  <si>
    <t>http://www.bindingdb.org/jsp/dbsearch/PrimarySearch_ki.jsp?energyterm=kJ/mole&amp;tag=r21&amp;monomerid=499948&amp;enzyme=Tyrosine-protein+kinase+BTK+%5BC481S%5D&amp;column=ki&amp;startPg=0&amp;Increment=50&amp;submit=Search</t>
  </si>
  <si>
    <t>OC[C@@H]1CC[C@H](CO1)Nc1ncnc2[nH]cc(C(=O)c3cc(ccc3Cl)C(=O)N3CCc4ccccc4C3)c12</t>
  </si>
  <si>
    <t>(4-chloro-3-(4-(((3R,6S)-6- (hydroxymethyl)tetrahydro-2H-pyran-3- yl)amino)-7H-pyrrolo[2,3-d]pyrimidine- 5-carbonyl)phenyl)(3,4- dihydroisoquinolin-2(1H)-yl)methanone::US11020398, Compound I-625</t>
  </si>
  <si>
    <t>http://www.bindingdb.org/bind/chemsearch/marvin/MolStructure.jsp?monomerid=499945</t>
  </si>
  <si>
    <t>http://www.bindingdb.org/jsp/dbsearch/PrimarySearch_ki.jsp?energyterm=kJ/mole&amp;tag=r21&amp;monomerid=499945&amp;enzyme=Tyrosine-protein+kinase+BTK+%5BC481S%5D&amp;column=ki&amp;startPg=0&amp;Increment=50&amp;submit=Search</t>
  </si>
  <si>
    <t>OC[C@@H]1CC[C@H](CO1)Nc1ncnc2[nH]cc(C(=O)c3cc(ccc3Cl)C(=O)Nc3ccccc3)c12</t>
  </si>
  <si>
    <t>4-chloro-3-(4-(((3R,6S)-6- (hydroxymethyl)tetrahydro-2H-pyran-3- yl)amino)-7H-pyrrolo[2,3-d]pyrimidine- 5-carbonyl)-N-phenylbenzamide::US11020398, Compound I-631</t>
  </si>
  <si>
    <t>http://www.bindingdb.org/bind/chemsearch/marvin/MolStructure.jsp?monomerid=499951</t>
  </si>
  <si>
    <t>http://www.bindingdb.org/jsp/dbsearch/PrimarySearch_ki.jsp?energyterm=kJ/mole&amp;tag=r21&amp;monomerid=499951&amp;enzyme=Tyrosine-protein+kinase+BTK+%5BC481S%5D&amp;column=ki&amp;startPg=0&amp;Increment=50&amp;submit=Search</t>
  </si>
  <si>
    <t>Clc1cc(Oc2ccccc2)ccc1C(=O)c1c[nH]c2ncnc(NC3CCCN(C3)C(=O)C=C)c12</t>
  </si>
  <si>
    <t>(racemic)-1-(3-((5-(2-chloro-4- phenoxybenzoyl)-7H-pyrrolo[2,3- d]pyrimidin-4-yl)amino)piperidin-1- yl)but-2-en-1-one::US11020398, Compound I-321r</t>
  </si>
  <si>
    <t>http://www.bindingdb.org/bind/chemsearch/marvin/MolStructure.jsp?monomerid=499975</t>
  </si>
  <si>
    <t>http://www.bindingdb.org/jsp/dbsearch/PrimarySearch_ki.jsp?energyterm=kJ/mole&amp;tag=r21&amp;monomerid=499975&amp;enzyme=Tyrosine-protein+kinase+BTK+%5BC481S%5D&amp;column=ki&amp;startPg=0&amp;Increment=50&amp;submit=Search</t>
  </si>
  <si>
    <t>OC[C@@H]1CC[C@H](CO1)Nc1ncnc2[nH]cc(C(=O)c3cc(ccc3Cl)C(=O)N3CCCCC3)c12</t>
  </si>
  <si>
    <t>(4-chloro-3-(4-(((3R,6S)-6- (hydroxymethyl)tetrahydro-2H-pyran-3- yl)amino)-7H-pyrrolo[2,3-d]pyrimidine- 5-carbonyl)phenyl)(piperidin-1- yl)methanone::US11020398, Compound I-623</t>
  </si>
  <si>
    <t>http://www.bindingdb.org/bind/chemsearch/marvin/MolStructure.jsp?monomerid=499943</t>
  </si>
  <si>
    <t>http://www.bindingdb.org/jsp/dbsearch/PrimarySearch_ki.jsp?energyterm=kJ/mole&amp;tag=r21&amp;monomerid=499943&amp;enzyme=Tyrosine-protein+kinase+BTK+%5BC481S%5D&amp;column=ki&amp;startPg=0&amp;Increment=50&amp;submit=Search</t>
  </si>
  <si>
    <t>OC[C@@H]1CC[C@H](CO1)Nc1ncnc2[nH]cc(C(=O)c3cc(NC(=O)Nc4ccccc4)ccc3Cl)c12</t>
  </si>
  <si>
    <t>1-(4-chloro-3-(4-(((3R,6S)-6- (hydroxymethyl)tetrahydro-2H-pyran-3- yl)amino)-7H-pyrrolo[2,3-d]pyrimidine- 5-carbonyl)phenyl)-3-phenylurea::US11020398, Compound I-608</t>
  </si>
  <si>
    <t>http://www.bindingdb.org/bind/chemsearch/marvin/MolStructure.jsp?monomerid=499926</t>
  </si>
  <si>
    <t>http://www.bindingdb.org/jsp/dbsearch/PrimarySearch_ki.jsp?energyterm=kJ/mole&amp;tag=r21&amp;monomerid=499926&amp;enzyme=Tyrosine-protein+kinase+BTK+%5BC481S%5D&amp;column=ki&amp;startPg=0&amp;Increment=50&amp;submit=Search</t>
  </si>
  <si>
    <t>OC[C@@H]1CC[C@H](CO1)Nc1ncnc2[nH]cc(C(=O)c3cc(ccc3Cl)C(=O)Nc3cccc(c3)C#N)c12</t>
  </si>
  <si>
    <t>4-chloro-N-(3-cyanophenyl)-3-(4- (((3R,6S)-6-(hydroxymethyl)tetrahydro- 2H-pyran-3-yl)amino)-7H-pyrrolo[2,3- d]pyrimidine-5-carbonyl)benzamide::US11020398, Compound I-630</t>
  </si>
  <si>
    <t>http://www.bindingdb.org/bind/chemsearch/marvin/MolStructure.jsp?monomerid=499950</t>
  </si>
  <si>
    <t>http://www.bindingdb.org/jsp/dbsearch/PrimarySearch_ki.jsp?energyterm=kJ/mole&amp;tag=r21&amp;monomerid=499950&amp;enzyme=Tyrosine-protein+kinase+BTK+%5BC481S%5D&amp;column=ki&amp;startPg=0&amp;Increment=50&amp;submit=Search</t>
  </si>
  <si>
    <t>OC[C@@H]1CC[C@H](CO1)Nc1ncnc2[nH]cc(C(=O)c3cccc(NC(=O)c4ccccc4)c3)c12</t>
  </si>
  <si>
    <t>N-(3-(4-(((3R,6S)-6- (hydroxymethyl)tetrahydro-2H-pyran-3- yl)amino)-7H-pyrrolo[2,3-d]pyrimidine- 5-carbonyl)phenyl)benzamide::US11020398, Compound I-642</t>
  </si>
  <si>
    <t>http://www.bindingdb.org/bind/chemsearch/marvin/MolStructure.jsp?monomerid=499958</t>
  </si>
  <si>
    <t>http://www.bindingdb.org/jsp/dbsearch/PrimarySearch_ki.jsp?energyterm=kJ/mole&amp;tag=r21&amp;monomerid=499958&amp;enzyme=Tyrosine-protein+kinase+BTK+%5BC481S%5D&amp;column=ki&amp;startPg=0&amp;Increment=50&amp;submit=Search</t>
  </si>
  <si>
    <t>OC[C@@H]1CC[C@H](CO1)Nc1ncnc2[nH]cc(C(=O)c3ccc(NC(=O)C4(CC4)c4ccccc4)cc3Cl)c12</t>
  </si>
  <si>
    <t>N-(3-chloro-4-(4-(((3R,6S)-6- (hydroxymethyl)tetrahydro-2H-pyran-3- yl)amino)-7H-pyrrolo[2,3-d]pyrimidine- 5-carbonyl)phenyl)-1- phenylcyclopropane-1-carboxamide::US11020398, Compound I-640</t>
  </si>
  <si>
    <t>http://www.bindingdb.org/bind/chemsearch/marvin/MolStructure.jsp?monomerid=499956</t>
  </si>
  <si>
    <t>http://www.bindingdb.org/jsp/dbsearch/PrimarySearch_ki.jsp?energyterm=kJ/mole&amp;tag=r21&amp;monomerid=499956&amp;enzyme=Tyrosine-protein+kinase+BTK+%5BC481S%5D&amp;column=ki&amp;startPg=0&amp;Increment=50&amp;submit=Search</t>
  </si>
  <si>
    <t>OC[C@@H]1CC[C@H](CO1)Nc1ncnc2[nH]cc(C(=O)c3cc(NC(=O)c4nccc5ccccc45)ccc3Cl)c12</t>
  </si>
  <si>
    <t>N-(4-chloro-3-(4-(((3R,6S)-6- (hydroxymethyl)tetrahydro-2H-pyran-3- yl)amino)-7H-pyrrolo[2,3-d]pyrimidine- 5-carbonyl)phenyl)isoquinoline-1- carboxamide::US11020398, Compound I-607</t>
  </si>
  <si>
    <t>http://www.bindingdb.org/bind/chemsearch/marvin/MolStructure.jsp?monomerid=499925</t>
  </si>
  <si>
    <t>http://www.bindingdb.org/jsp/dbsearch/PrimarySearch_ki.jsp?energyterm=kJ/mole&amp;tag=r21&amp;monomerid=499925&amp;enzyme=Tyrosine-protein+kinase+BTK+%5BC481S%5D&amp;column=ki&amp;startPg=0&amp;Increment=50&amp;submit=Search</t>
  </si>
  <si>
    <t>CN([C@@H]1CCCC[C@H]1Oc1nc(Nc2ccc3OCCOCCOCCOc3c2)nc2[nH]ncc12)S(C)(=O)=O</t>
  </si>
  <si>
    <t>US11440904, Compound 17</t>
  </si>
  <si>
    <t>http://www.bindingdb.org/bind/chemsearch/marvin/MolStructure.jsp?monomerid=570919</t>
  </si>
  <si>
    <t>http://www.bindingdb.org/jsp/dbsearch/PrimarySearch_ki.jsp?energyterm=kJ/mole&amp;tag=r21&amp;monomerid=570919&amp;enzyme=Tyrosine-protein+kinase+BTK+%5BC481S%5D&amp;column=ki&amp;startPg=0&amp;Increment=50&amp;submit=Search</t>
  </si>
  <si>
    <t>OC[C@@H]1CC[C@H](CO1)Nc1ncnc2[nH]cc(C(=O)c3ccc(cc3Cl)C(=O)Nc3cccc(c3)C#N)c12</t>
  </si>
  <si>
    <t>3-chloro-N-(3-cyanophenyl)-4-(4- (((3R,6S)-6-(hydroxymethyl)tetrahydro- 2H-pyran-3-yl)amino)-7H-pyrrolo[2,3- d]pyrimidine-5-carbonyl)benzamide::US11020398, Compound I-614</t>
  </si>
  <si>
    <t>http://www.bindingdb.org/bind/chemsearch/marvin/MolStructure.jsp?monomerid=499932</t>
  </si>
  <si>
    <t>http://www.bindingdb.org/jsp/dbsearch/PrimarySearch_ki.jsp?energyterm=kJ/mole&amp;tag=r21&amp;monomerid=499932&amp;enzyme=Tyrosine-protein+kinase+BTK+%5BC481S%5D&amp;column=ki&amp;startPg=0&amp;Increment=50&amp;submit=Search</t>
  </si>
  <si>
    <t>CNC(=O)c1ccc(Oc2ccc(C(=O)c3c[nH]c4ncnc(N[C@@H]5CC[C@@H](CO)OC5)c34)c(Cl)c2)cn1</t>
  </si>
  <si>
    <t>5-(3-chloro-4-(4-(((3R,6S)-6- (hydroxymethyl)tetrahydro-2H-pyran-3- yl)amino)-7H-pyrrolo[2,3-d]pyrimidine- 5-carbonyl)phenoxy)-N- methylpicolinamide::US11020398, Compound I-651</t>
  </si>
  <si>
    <t>http://www.bindingdb.org/bind/chemsearch/marvin/MolStructure.jsp?monomerid=499971</t>
  </si>
  <si>
    <t>http://www.bindingdb.org/jsp/dbsearch/PrimarySearch_ki.jsp?energyterm=kJ/mole&amp;tag=r21&amp;monomerid=499971&amp;enzyme=Tyrosine-protein+kinase+BTK+%5BC481S%5D&amp;column=ki&amp;startPg=0&amp;Increment=50&amp;submit=Search</t>
  </si>
  <si>
    <t>OC[C@@H]1CC[C@H](CO1)Nc1ncnc2[nH]cc(C(=O)c3ccc(cc3)C(=O)Nc3ccccc3)c12</t>
  </si>
  <si>
    <t>4-(4-(((3R,6S)-6- (hydroxymethyl)tetrahydro-2H-pyran-3- yl)amino)-7H-pyrrolo[2,3-d]pyrimidine- 5-carbonyl)-N-phenylbenzamide::US11020398, Compound I-231</t>
  </si>
  <si>
    <t>http://www.bindingdb.org/bind/chemsearch/marvin/MolStructure.jsp?monomerid=499953</t>
  </si>
  <si>
    <t>http://www.bindingdb.org/jsp/dbsearch/PrimarySearch_ki.jsp?energyterm=kJ/mole&amp;tag=r21&amp;monomerid=499953&amp;enzyme=Tyrosine-protein+kinase+BTK+%5BC481S%5D&amp;column=ki&amp;startPg=0&amp;Increment=50&amp;submit=Search</t>
  </si>
  <si>
    <t>CS(=O)(=O)N1C[C@@H](C[C@H]1CO)Nc1ncnc2[nH]cc(C(=O)c3ccc(Oc4ccccc4)cc3Cl)c12</t>
  </si>
  <si>
    <t>(2-chloro-4-phenoxyphenyl)(4- (((3R,5S)-5-(hydroxymethyl)-1- (methylsulfonyl)pyrrolidin-3-yl) amino)-7H-pyrrolo[2,3-d]pyrimidin-5- yl)methanone::US11020398, Compound I-656</t>
  </si>
  <si>
    <t>http://www.bindingdb.org/bind/chemsearch/marvin/MolStructure.jsp?monomerid=499985</t>
  </si>
  <si>
    <t>http://www.bindingdb.org/jsp/dbsearch/PrimarySearch_ki.jsp?energyterm=kJ/mole&amp;tag=r21&amp;monomerid=499985&amp;enzyme=Tyrosine-protein+kinase+BTK+%5BC481S%5D&amp;column=ki&amp;startPg=0&amp;Increment=50&amp;submit=Search</t>
  </si>
  <si>
    <t>OC[C@@H]1CC[C@H](CO1)Nc1ncnc2[nH]cc(C(=O)c3ccc(cc3Cl)C(=O)Nc3cccnc3)c12</t>
  </si>
  <si>
    <t>3-chloro-4-(4-(((3R,6S)-6- (hydroxymethyl)tetrahydro-2H-pyran-3- yl)amino)-7H-pyrrolo[2,3-d]pyrimidine- 5-carbonyl)-N-(pyridin-3-yl)benzamide::US11020398, Compound I-256</t>
  </si>
  <si>
    <t>http://www.bindingdb.org/bind/chemsearch/marvin/MolStructure.jsp?monomerid=499933</t>
  </si>
  <si>
    <t>http://www.bindingdb.org/jsp/dbsearch/PrimarySearch_ki.jsp?energyterm=kJ/mole&amp;tag=r21&amp;monomerid=499933&amp;enzyme=Tyrosine-protein+kinase+BTK+%5BC481S%5D&amp;column=ki&amp;startPg=0&amp;Increment=50&amp;submit=Search</t>
  </si>
  <si>
    <t>OC[C@@H]1CC[C@H](CO1)Nc1ncnc2[nH]cc(C(=O)c3cc(NC(=O)Cc4ccccc4)ccc3Cl)c12</t>
  </si>
  <si>
    <t>N-(4-chloro-3-(4-(((3R,6S)-6- (hydroxymethyl)tetrahydro-2H-pyran- 3-yl)amino)-7H-pyrrolo[2,3-d] pyrimidine-5-carbonyl)phenyl)-2- phenylacetamide::US11020398, Compound I-602</t>
  </si>
  <si>
    <t>http://www.bindingdb.org/bind/chemsearch/marvin/MolStructure.jsp?monomerid=499920</t>
  </si>
  <si>
    <t>http://www.bindingdb.org/jsp/dbsearch/PrimarySearch_ki.jsp?energyterm=kJ/mole&amp;tag=r21&amp;monomerid=499920&amp;enzyme=Tyrosine-protein+kinase+BTK+%5BC481S%5D&amp;column=ki&amp;startPg=0&amp;Increment=50&amp;submit=Search</t>
  </si>
  <si>
    <t>C=CC(=O)Nc1cccc(Nc2nc(Nc3ccc4OCCOCCOCCOc4c3)nc3[nH]cnc23)c1</t>
  </si>
  <si>
    <t>InChI=1S/C26H27N7O5/c1-2-22(34)29-17-4-3-5-18(14-17)30-25-23-24(28-16-27-23)32-26(33-25)31-19-6-7-20-21(15-19)38-13-11-36-9-8-35-10-12-37-20/h2-7,14-16H,1,8-13H2,(H,29,34)(H3,27,28,30,31,32,33)</t>
  </si>
  <si>
    <t>IZLUBQPWEKVIDI-UHFFFAOYSA-N</t>
  </si>
  <si>
    <t>US11440904, Compound 7</t>
  </si>
  <si>
    <t>http://www.bindingdb.org/bind/chemsearch/marvin/MolStructure.jsp?monomerid=570909</t>
  </si>
  <si>
    <t>http://www.bindingdb.org/jsp/dbsearch/PrimarySearch_ki.jsp?energyterm=kJ/mole&amp;tag=r21&amp;monomerid=570909&amp;enzyme=Tyrosine-protein+kinase+BTK+%5BC481S%5D&amp;column=ki&amp;startPg=0&amp;Increment=50&amp;submit=Search</t>
  </si>
  <si>
    <t>OC[C@@H]1CC[C@H](CO1)Nc1ncnc2[nH]cc(C(=O)c3ccc(Nc4ccccc4)cc3Cl)c12</t>
  </si>
  <si>
    <t>(2-chloro-4-(phenylamino)phenyl) (4-(((3R,6S)-6-(hydroxymethyl) tetrahydro-2H-pyran-3-yl)amino)- 7H-pyrrolo[2,3-d]pyrimidin-5-yl) methanone::US11020398, Compound I-650</t>
  </si>
  <si>
    <t>http://www.bindingdb.org/bind/chemsearch/marvin/MolStructure.jsp?monomerid=499968</t>
  </si>
  <si>
    <t>http://www.bindingdb.org/jsp/dbsearch/PrimarySearch_ki.jsp?energyterm=kJ/mole&amp;tag=r21&amp;monomerid=499968&amp;enzyme=Tyrosine-protein+kinase+BTK+%5BC481S%5D&amp;column=ki&amp;startPg=0&amp;Increment=50&amp;submit=Search</t>
  </si>
  <si>
    <t>C1COCCOc2cc(Nc3nc(Nc4cccc5cc[nH]c45)c4nc[nH]c4n3)ccc2OCCO1</t>
  </si>
  <si>
    <t>InChI=1S/C25H25N7O4/c1-2-16-6-7-26-21(16)18(3-1)30-24-22-23(28-15-27-22)31-25(32-24)29-17-4-5-19-20(14-17)36-13-11-34-9-8-33-10-12-35-19/h1-7,14-15,26H,8-13H2,(H3,27,28,29,30,31,32)</t>
  </si>
  <si>
    <t>PFBJFDODKFDMGH-UHFFFAOYSA-N</t>
  </si>
  <si>
    <t>US11440904, Compound 23</t>
  </si>
  <si>
    <t>http://www.bindingdb.org/bind/chemsearch/marvin/MolStructure.jsp?monomerid=570925</t>
  </si>
  <si>
    <t>http://www.bindingdb.org/jsp/dbsearch/PrimarySearch_ki.jsp?energyterm=kJ/mole&amp;tag=r21&amp;monomerid=570925&amp;enzyme=Tyrosine-protein+kinase+BTK+%5BC481S%5D&amp;column=ki&amp;startPg=0&amp;Increment=50&amp;submit=Search</t>
  </si>
  <si>
    <t>CN([C@H]1[C@@H](Cc2ccccc12)Oc1nc(Nc2ccc3OCCOCCOCCOc3c2)nc2[nH]cnc12)S(C)(=O)=O</t>
  </si>
  <si>
    <t>US11440904, Compound 31</t>
  </si>
  <si>
    <t>http://www.bindingdb.org/bind/chemsearch/marvin/MolStructure.jsp?monomerid=570931</t>
  </si>
  <si>
    <t>http://www.bindingdb.org/jsp/dbsearch/PrimarySearch_ki.jsp?energyterm=kJ/mole&amp;tag=r21&amp;monomerid=570931&amp;enzyme=Tyrosine-protein+kinase+BTK+%5BC481S%5D&amp;column=ki&amp;startPg=0&amp;Increment=50&amp;submit=Search</t>
  </si>
  <si>
    <t>CONC(=O)c1ccccc1Nc1nc(Nc2ccc3OCCOCCOCCOc3c2)nc2[nH]ncc12</t>
  </si>
  <si>
    <t>InChI=1S/C25H27N7O6/c1-34-32-24(33)17-4-2-3-5-19(17)28-22-18-15-26-31-23(18)30-25(29-22)27-16-6-7-20-21(14-16)38-13-11-36-9-8-35-10-12-37-20/h2-7,14-15H,8-13H2,1H3,(H,32,33)(H3,26,27,28,29,30,31)</t>
  </si>
  <si>
    <t>LQSSLSNDZPFQJF-UHFFFAOYSA-N</t>
  </si>
  <si>
    <t>US11440904, Compound 15</t>
  </si>
  <si>
    <t>http://www.bindingdb.org/bind/chemsearch/marvin/MolStructure.jsp?monomerid=570917</t>
  </si>
  <si>
    <t>http://www.bindingdb.org/jsp/dbsearch/PrimarySearch_ki.jsp?energyterm=kJ/mole&amp;tag=r21&amp;monomerid=570917&amp;enzyme=Tyrosine-protein+kinase+BTK+%5BC481S%5D&amp;column=ki&amp;startPg=0&amp;Increment=50&amp;submit=Search</t>
  </si>
  <si>
    <t>OC[C@@H]1CC[C@H](CO1)Nc1ncnc2[nH]cc(C(=O)c3ccc(cc3Cl)C(=O)NCc3ccccc3)c12</t>
  </si>
  <si>
    <t>N-benzyl-3-chloro-4-(4-(((3R,6S)-6- (hydroxymethyl)tetrahydro-2H-pyran-3- yl)amino)-7H-pyrrolo[2,3-d]pyrimidine- 5-carbonyl)benzamide::US11020398, Compound I-618</t>
  </si>
  <si>
    <t>http://www.bindingdb.org/bind/chemsearch/marvin/MolStructure.jsp?monomerid=499937</t>
  </si>
  <si>
    <t>http://www.bindingdb.org/jsp/dbsearch/PrimarySearch_ki.jsp?energyterm=kJ/mole&amp;tag=r21&amp;monomerid=499937&amp;enzyme=Tyrosine-protein+kinase+BTK+%5BC481S%5D&amp;column=ki&amp;startPg=0&amp;Increment=50&amp;submit=Search</t>
  </si>
  <si>
    <t>Clc1cc(Oc2ccccc2)ccc1C(=O)c1c[nH]c2ncnc(NCC3CCCN3S(=O)(=O)C=C)c12</t>
  </si>
  <si>
    <t>(racemic)-(2-chloro-4- phenoxyphenyl)(4-(((1- (vinylsulfonyl)pyrrolidin-2- yl)methyl)amino)-7H-pyrrolo[2,3- d]pyrimidin-5-yl)methanone::US11020398, Compound I-326r</t>
  </si>
  <si>
    <t>http://www.bindingdb.org/bind/chemsearch/marvin/MolStructure.jsp?monomerid=499978</t>
  </si>
  <si>
    <t>http://www.bindingdb.org/jsp/dbsearch/PrimarySearch_ki.jsp?energyterm=kJ/mole&amp;tag=r21&amp;monomerid=499978&amp;enzyme=Tyrosine-protein+kinase+BTK+%5BC481S%5D&amp;column=ki&amp;startPg=0&amp;Increment=50&amp;submit=Search</t>
  </si>
  <si>
    <t>COc1ccccc1C(=O)NCc1ccc(C(=O)c2c[nH]c3ncnc(N[C@@H]4CC[C@@H](CO)OC4)c23)c(Cl)c1</t>
  </si>
  <si>
    <t>N-(4-(4-(((3R,6S)-6- (hydroxymethyl)tetrahydro-2H-pyran-3- yl)amino)-7H-pyrrolo[2,3-d]pyrimidine- 5-carbonyl)benzyl)-2- methoxybenzamide::US11020398, Compound I-652</t>
  </si>
  <si>
    <t>http://www.bindingdb.org/bind/chemsearch/marvin/MolStructure.jsp?monomerid=499972</t>
  </si>
  <si>
    <t>http://www.bindingdb.org/jsp/dbsearch/PrimarySearch_ki.jsp?energyterm=kJ/mole&amp;tag=r21&amp;monomerid=499972&amp;enzyme=Tyrosine-protein+kinase+BTK+%5BC481S%5D&amp;column=ki&amp;startPg=0&amp;Increment=50&amp;submit=Search</t>
  </si>
  <si>
    <t>OC[C@@H]1CC[C@H](CO1)Nc1ncnc2[nH]cc(C(=O)c3ccc(cc3Cl)C(=O)N3CCN(CC3)c3ccccn3)c12</t>
  </si>
  <si>
    <t>(3-chloro-4-(4-(((3R,6S)-6- (hydroxymethyl)tetrahydro-2H-pyran-3- yl)amino)-7H-pyrrolo[2,3-d]pyrimidine- 5-carbonyl)phenyl)(4-(pyridin-2- yl)piperazin-1-yl)methanone::US11020398, Compound I-616</t>
  </si>
  <si>
    <t>http://www.bindingdb.org/bind/chemsearch/marvin/MolStructure.jsp?monomerid=499935</t>
  </si>
  <si>
    <t>http://www.bindingdb.org/jsp/dbsearch/PrimarySearch_ki.jsp?energyterm=kJ/mole&amp;tag=r21&amp;monomerid=499935&amp;enzyme=Tyrosine-protein+kinase+BTK+%5BC481S%5D&amp;column=ki&amp;startPg=0&amp;Increment=50&amp;submit=Search</t>
  </si>
  <si>
    <t>OC[C@@H]1CC[C@H](CO1)Nc1ncnc2[nH]cc(C(=O)c3ccc(cc3Cl)C(=O)Nc3ccncc3)c12</t>
  </si>
  <si>
    <t>3-chloro-4-(4-(((3R,6S)-6- (hydroxymethyl)tetrahydro-2H-pyran-3- yl)amino)-7H-pyrrolo[2,3-d]pyrimidine- 5-carbonyl)-N-(pyridin-4-yl)benzamide::US11020398, Compound I-246</t>
  </si>
  <si>
    <t>http://www.bindingdb.org/bind/chemsearch/marvin/MolStructure.jsp?monomerid=499939</t>
  </si>
  <si>
    <t>http://www.bindingdb.org/jsp/dbsearch/PrimarySearch_ki.jsp?energyterm=kJ/mole&amp;tag=r21&amp;monomerid=499939&amp;enzyme=Tyrosine-protein+kinase+BTK+%5BC481S%5D&amp;column=ki&amp;startPg=0&amp;Increment=50&amp;submit=Search</t>
  </si>
  <si>
    <t>OC[C@@H]1CC[C@H](CO1)Nc1ncnc2[nH]cc(C(=O)c3cc(NC(=O)Nc4cccnc4)ccc3Cl)c12</t>
  </si>
  <si>
    <t>1-(4-chloro-3-(4-(((3R,6S)-6- (hydroxymethyl)tetrahydro-2H-pyran-3- yl)amino)-7H-pyrrolo[2,3-d]pyrimidine- 5-carbonyl)phenyl)-3-(pyridin-3-yl)urea::US11020398, Compound I-609</t>
  </si>
  <si>
    <t>http://www.bindingdb.org/bind/chemsearch/marvin/MolStructure.jsp?monomerid=499927</t>
  </si>
  <si>
    <t>http://www.bindingdb.org/jsp/dbsearch/PrimarySearch_ki.jsp?energyterm=kJ/mole&amp;tag=r21&amp;monomerid=499927&amp;enzyme=Tyrosine-protein+kinase+BTK+%5BC481S%5D&amp;column=ki&amp;startPg=0&amp;Increment=50&amp;submit=Search</t>
  </si>
  <si>
    <t>CN(C)C(=O)N[C@@H]1CCCN(C1)c1cnc(C(N)=O)c(Nc2ccn(C)c(=O)c2)n1</t>
  </si>
  <si>
    <t>InChI=1S/C19H26N8O3/c1-25(2)19(30)23-13-5-4-7-27(11-13)14-10-21-16(17(20)29)18(24-14)22-12-6-8-26(3)15(28)9-12/h6,8-10,13H,4-5,7,11H2,1-3H3,(H2,20,29)(H,22,24)(H,23,30)/t13-/m1/s1</t>
  </si>
  <si>
    <t>MREVZXMHOMNGAB-CYBMUJFWSA-N</t>
  </si>
  <si>
    <t>(R)-5-(3-(3,3-dimethylureido)piperidin-1-yl)-3-(1-methyl-2-oxo-1,2-dihydropyridin-4-ylamino)pyrazine-2-carboxamide::US9656988, Example 185</t>
  </si>
  <si>
    <t>http://www.bindingdb.org/bind/chemsearch/marvin/MolStructure.jsp?monomerid=309716</t>
  </si>
  <si>
    <t>http://www.bindingdb.org/jsp/dbsearch/PrimarySearch_ki.jsp?energyterm=kJ/mole&amp;tag=r21&amp;monomerid=309716&amp;enzyme=Tyrosine-protein+kinase+BTK+%5BC481S%5D&amp;column=ki&amp;startPg=0&amp;Increment=50&amp;submit=Search</t>
  </si>
  <si>
    <t>CN(C)C(=O)N[C@@H]1CCCN(C1)c1cnc(C(N)=O)c(Nc2ccc(=O)n(C)c2)n1</t>
  </si>
  <si>
    <t>InChI=1S/C19H26N8O3/c1-25(2)19(30)23-12-5-4-8-27(11-12)14-9-21-16(17(20)29)18(24-14)22-13-6-7-15(28)26(3)10-13/h6-7,9-10,12H,4-5,8,11H2,1-3H3,(H2,20,29)(H,22,24)(H,23,30)/t12-/m1/s1</t>
  </si>
  <si>
    <t>IPMHLQUJHGNFQI-GFCCVEGCSA-N</t>
  </si>
  <si>
    <t>(R)-5-(3-(3,3-dimethylureido)piperidin-1-yl)-3-(1-methyl-6-oxo-1,6-dihydropyridin-3-ylamino)pyrazine-2-carboxamide::US9656988, Example 186</t>
  </si>
  <si>
    <t>http://www.bindingdb.org/bind/chemsearch/marvin/MolStructure.jsp?monomerid=309717</t>
  </si>
  <si>
    <t>http://www.bindingdb.org/jsp/dbsearch/PrimarySearch_ki.jsp?energyterm=kJ/mole&amp;tag=r21&amp;monomerid=309717&amp;enzyme=Tyrosine-protein+kinase+BTK+%5BC481S%5D&amp;column=ki&amp;startPg=0&amp;Increment=50&amp;submit=Search</t>
  </si>
  <si>
    <t>COCCOc1ccc(Nc2nc(cnc2C(N)=O)N2CCC[C@H](C2)NC(=O)N(C)C)cc1</t>
  </si>
  <si>
    <t>InChI=1S/C22H31N7O4/c1-28(2)22(31)26-16-5-4-10-29(14-16)18-13-24-19(20(23)30)21(27-18)25-15-6-8-17(9-7-15)33-12-11-32-3/h6-9,13,16H,4-5,10-12,14H2,1-3H3,(H2,23,30)(H,25,27)(H,26,31)/t16-/m1/s1</t>
  </si>
  <si>
    <t>LRHSOQAAPFFSQH-MRXNPFEDSA-N</t>
  </si>
  <si>
    <t>(R)-5-(3-(3,3-dimethylureido)piperidin-1-yl)-3-(4-(2-methoxyethoxy)phenylamino)pyrazine-2-carboxamide::US9656988, Example 190</t>
  </si>
  <si>
    <t>http://www.bindingdb.org/bind/chemsearch/marvin/MolStructure.jsp?monomerid=309721</t>
  </si>
  <si>
    <t>http://www.bindingdb.org/jsp/dbsearch/PrimarySearch_ki.jsp?energyterm=kJ/mole&amp;tag=r21&amp;monomerid=309721&amp;enzyme=Tyrosine-protein+kinase+BTK+%5BC481S%5D&amp;column=ki&amp;startPg=0&amp;Increment=50&amp;submit=Search</t>
  </si>
  <si>
    <t>CN(C)C(=O)N[C@@H]1CCCN(C1)c1cnc(C(N)=O)c(Nc2ccc(cc2)[N+]([O-])=O)n1</t>
  </si>
  <si>
    <t>InChI=1S/C19H24N8O4/c1-25(2)19(29)23-13-4-3-9-26(11-13)15-10-21-16(17(20)28)18(24-15)22-12-5-7-14(8-6-12)27(30)31/h5-8,10,13H,3-4,9,11H2,1-2H3,(H2,20,28)(H,22,24)(H,23,29)/t13-/m1/s1</t>
  </si>
  <si>
    <t>BQFKCOUOLATBON-CYBMUJFWSA-N</t>
  </si>
  <si>
    <t>(R)-5-(3-(3,3-dimethylureido)piperidin-1-yl)-3-(4-nitrophenylamino)pyrazine-2-carboxamide::US9656988, Example 192</t>
  </si>
  <si>
    <t>http://www.bindingdb.org/bind/chemsearch/marvin/MolStructure.jsp?monomerid=309723</t>
  </si>
  <si>
    <t>http://www.bindingdb.org/jsp/dbsearch/PrimarySearch_ki.jsp?energyterm=kJ/mole&amp;tag=r21&amp;monomerid=309723&amp;enzyme=Tyrosine-protein+kinase+BTK+%5BC481S%5D&amp;column=ki&amp;startPg=0&amp;Increment=50&amp;submit=Search</t>
  </si>
  <si>
    <t>CN(C)C(=O)N[C@@H]1CCCN(C1)c1cnc(C(N)=O)c(Nc2ccc(cc2)C(=O)Nc2ccccn2)n1</t>
  </si>
  <si>
    <t>InChI=1S/C25H29N9O3/c1-33(2)25(37)30-18-6-5-13-34(15-18)20-14-28-21(22(26)35)23(32-20)29-17-10-8-16(9-11-17)24(36)31-19-7-3-4-12-27-19/h3-4,7-12,14,18H,5-6,13,15H2,1-2H3,(H2,26,35)(H,29,32)(H,30,37)(H,27,31,36)/t18-/m1/s1</t>
  </si>
  <si>
    <t>UQJUMVSFVJQEJU-GOSISDBHSA-N</t>
  </si>
  <si>
    <t>(R)-5-(3-(3,3-dimethylureido)piperidin-1-yl)-3-(4-(pyridin-2-ylcarbamoyl)phenylamino)pyrazine-2-carboxamide::US9656988, Example 196</t>
  </si>
  <si>
    <t>http://www.bindingdb.org/bind/chemsearch/marvin/MolStructure.jsp?monomerid=309727</t>
  </si>
  <si>
    <t>http://www.bindingdb.org/jsp/dbsearch/PrimarySearch_ki.jsp?energyterm=kJ/mole&amp;tag=r21&amp;monomerid=309727&amp;enzyme=Tyrosine-protein+kinase+BTK+%5BC481S%5D&amp;column=ki&amp;startPg=0&amp;Increment=50&amp;submit=Search</t>
  </si>
  <si>
    <t>CN(C)C(=O)N[C@@H]1CCCN(C1)c1cnc(C(N)=O)c(Nc2ccc(cc2)C2CCN(CC2)c2ccccc2)n1</t>
  </si>
  <si>
    <t>InChI=1S/C30H38N8O2/c1-36(2)30(40)34-24-7-6-16-38(20-24)26-19-32-27(28(31)39)29(35-26)33-23-12-10-21(11-13-23)22-14-17-37(18-15-22)25-8-4-3-5-9-25/h3-5,8-13,19,22,24H,6-7,14-18,20H2,1-2H3,(H2,31,39)(H,33,35)(H,34,40)/t24-/m1/s1</t>
  </si>
  <si>
    <t>LLJFREMZKPMZLR-XMMPIXPASA-N</t>
  </si>
  <si>
    <t>(R)-5-(3-(3,3-dimethylureido)piperidin-1-yl)-3-(4-(1-phenylpiperidin-4-yl)phenylamino)pyrazine-2-carboxamide::US9656988, Example 211</t>
  </si>
  <si>
    <t>http://www.bindingdb.org/bind/chemsearch/marvin/MolStructure.jsp?monomerid=309742</t>
  </si>
  <si>
    <t>http://www.bindingdb.org/jsp/dbsearch/PrimarySearch_ki.jsp?energyterm=kJ/mole&amp;tag=r21&amp;monomerid=309742&amp;enzyme=Tyrosine-protein+kinase+BTK+%5BC481S%5D&amp;column=ki&amp;startPg=0&amp;Increment=50&amp;submit=Search</t>
  </si>
  <si>
    <t>CN(C)C(=O)N[C@@H]1CCCN(C1)c1cnc(C(N)=O)c(Nc2ccc(cc2)C2CCCCC2)n1</t>
  </si>
  <si>
    <t>InChI=1S/C25H35N7O2/c1-31(2)25(34)29-20-9-6-14-32(16-20)21-15-27-22(23(26)33)24(30-21)28-19-12-10-18(11-13-19)17-7-4-3-5-8-17/h10-13,15,17,20H,3-9,14,16H2,1-2H3,(H2,26,33)(H,28,30)(H,29,34)/t20-/m1/s1</t>
  </si>
  <si>
    <t>PCNGXJBDBMUJQG-HXUWFJFHSA-N</t>
  </si>
  <si>
    <t>(R)-3-(4-cyclohexylphenylamino)-5-(3-(3,3-dimethylureido)piperidin-1-yl)pyrazine-2-carboxamide::US9656988, Example 212</t>
  </si>
  <si>
    <t>http://www.bindingdb.org/bind/chemsearch/marvin/MolStructure.jsp?monomerid=309743</t>
  </si>
  <si>
    <t>http://www.bindingdb.org/jsp/dbsearch/PrimarySearch_ki.jsp?energyterm=kJ/mole&amp;tag=r21&amp;monomerid=309743&amp;enzyme=Tyrosine-protein+kinase+BTK+%5BC481S%5D&amp;column=ki&amp;startPg=0&amp;Increment=50&amp;submit=Search</t>
  </si>
  <si>
    <t>C[C@H]1[C@H](N)CCCN1c1cnc(C(N)=O)c(Nc2ccc(cc2)C2CCN(CC2)C2CCCC2)n1</t>
  </si>
  <si>
    <t>InChI=1S/C27H39N7O/c1-18-23(28)7-4-14-34(18)24-17-30-25(26(29)35)27(32-24)31-21-10-8-19(9-11-21)20-12-15-33(16-13-20)22-5-2-3-6-22/h8-11,17-18,20,22-23H,2-7,12-16,28H2,1H3,(H2,29,35)(H,31,32)/t18-,23+/m0/s1</t>
  </si>
  <si>
    <t>YDGPWTVWPNCKLI-FDDCHVKYSA-N</t>
  </si>
  <si>
    <t>5-((2S,3R)-3-amino-2-methylpiperidin-1-yl)-3-(4-(1-cyclopentylpiperidin-4-yl)phenylamino)pyrazine-2-carboxamide::US9656988, Example 231</t>
  </si>
  <si>
    <t>http://www.bindingdb.org/bind/chemsearch/marvin/MolStructure.jsp?monomerid=309762</t>
  </si>
  <si>
    <t>http://www.bindingdb.org/jsp/dbsearch/PrimarySearch_ki.jsp?energyterm=kJ/mole&amp;tag=r21&amp;monomerid=309762&amp;enzyme=Tyrosine-protein+kinase+BTK+%5BC481S%5D&amp;column=ki&amp;startPg=0&amp;Increment=50&amp;submit=Search</t>
  </si>
  <si>
    <t>C[C@H]1[C@@H](CCCN1c1cnc(C(N)=O)c(Nc2ccc(cc2)C2CCN(CC2)C2CCCC2)n1)NC(=O)N(C)C</t>
  </si>
  <si>
    <t>InChI=1S/C30H44N8O2/c1-20-25(34-30(40)36(2)3)9-6-16-38(20)26-19-32-27(28(31)39)29(35-26)33-23-12-10-21(11-13-23)22-14-17-37(18-15-22)24-7-4-5-8-24/h10-13,19-20,22,24-25H,4-9,14-18H2,1-3H3,(H2,31,39)(H,33,35)(H,34,40)/t20-,25+/m0/s1</t>
  </si>
  <si>
    <t>SILNPGWUEYVWOG-NBGIEHNGSA-N</t>
  </si>
  <si>
    <t>3-(4-(1-cyclopentylpiperidin-4-yl)phenylamino)-5-((2S,3R)-3-(3,3-dimethylureido)-2-methylpiperidin-1-yl)pyrazine-2-carboxamide::US9656988, Example 233</t>
  </si>
  <si>
    <t>http://www.bindingdb.org/bind/chemsearch/marvin/MolStructure.jsp?monomerid=309764</t>
  </si>
  <si>
    <t>http://www.bindingdb.org/jsp/dbsearch/PrimarySearch_ki.jsp?energyterm=kJ/mole&amp;tag=r21&amp;monomerid=309764&amp;enzyme=Tyrosine-protein+kinase+BTK+%5BC481S%5D&amp;column=ki&amp;startPg=0&amp;Increment=50&amp;submit=Search</t>
  </si>
  <si>
    <t>C[C@H]1[C@@H](CCCN1c1cnc(C(N)=O)c(Nc2ccc(cc2)C2CCN(CC2)C2CCCC2)n1)NC(=O)c1ccccc1</t>
  </si>
  <si>
    <t>InChI=1S/C34H43N7O2/c1-23-29(38-34(43)26-8-3-2-4-9-26)12-7-19-41(23)30-22-36-31(32(35)42)33(39-30)37-27-15-13-24(14-16-27)25-17-20-40(21-18-25)28-10-5-6-11-28/h2-4,8-9,13-16,22-23,25,28-29H,5-7,10-12,17-21H2,1H3,(H2,35,42)(H,37,39)(H,38,43)/t23-,29+/m0/s1</t>
  </si>
  <si>
    <t>LCHGMZINIRROCH-MUAVYFROSA-N</t>
  </si>
  <si>
    <t>5-((2S,3R)-3-benzamido-2-methylpiperidin-1-yl)-3-(4-(1-cyclopentylpiperidin-4-yl)phenylamino)pyrazine-2-carboxamide::US9656988, Example 235</t>
  </si>
  <si>
    <t>http://www.bindingdb.org/bind/chemsearch/marvin/MolStructure.jsp?monomerid=309766</t>
  </si>
  <si>
    <t>http://www.bindingdb.org/jsp/dbsearch/PrimarySearch_ki.jsp?energyterm=kJ/mole&amp;tag=r21&amp;monomerid=309766&amp;enzyme=Tyrosine-protein+kinase+BTK+%5BC481S%5D&amp;column=ki&amp;startPg=0&amp;Increment=50&amp;submit=Search</t>
  </si>
  <si>
    <t>C[C@@H]1CCN(C[C@@H]1NC(=O)N(C)C)c1cnc(C(N)=O)c(Nc2ccc(cc2)C2CCN(CC2)C2CCCC2)n1</t>
  </si>
  <si>
    <t>InChI=1S/C30H44N8O2/c1-20-12-15-38(19-25(20)34-30(40)36(2)3)26-18-32-27(28(31)39)29(35-26)33-23-10-8-21(9-11-23)22-13-16-37(17-14-22)24-6-4-5-7-24/h8-11,18,20,22,24-25H,4-7,12-17,19H2,1-3H3,(H2,31,39)(H,33,35)(H,34,40)/t20-,25+/m1/s1</t>
  </si>
  <si>
    <t>JUQXOMJYFWIQTO-NLFFAJNJSA-N</t>
  </si>
  <si>
    <t>3-(4-(1-cyclopentylpiperidin-4-yl)phenylamino)-5-((3R,4R)-3-(3,3-dimethylureido)-4-methylpiperidin-1-yl)pyrazine-2-carboxamide::US9656988, Example 290</t>
  </si>
  <si>
    <t>http://www.bindingdb.org/bind/chemsearch/marvin/MolStructure.jsp?monomerid=309821</t>
  </si>
  <si>
    <t>http://www.bindingdb.org/jsp/dbsearch/PrimarySearch_ki.jsp?energyterm=kJ/mole&amp;tag=r21&amp;monomerid=309821&amp;enzyme=Tyrosine-protein+kinase+BTK+%5BC481S%5D&amp;column=ki&amp;startPg=0&amp;Increment=50&amp;submit=Search</t>
  </si>
  <si>
    <t>NC(=O)c1ncc(nc1Nc1ccc(cc1)C1CCN(CC1)C1CCCC1)N1CC[C@H]2CCN[C@H]2C1</t>
  </si>
  <si>
    <t>InChI=1S/C28H39N7O/c29-27(36)26-28(33-25(17-31-26)35-16-12-21-9-13-30-24(21)18-35)32-22-7-5-19(6-8-22)20-10-14-34(15-11-20)23-3-1-2-4-23/h5-8,17,20-21,23-24,30H,1-4,9-16,18H2,(H2,29,36)(H,32,33)/t21-,24+/m1/s1</t>
  </si>
  <si>
    <t>ZDWYSTGDXIBDEO-QPPBQGQZSA-N</t>
  </si>
  <si>
    <t>3-(4-(1-cyclopentylpiperidin-4-yl)phenylamino)-5-((3aR,7aR)-tetrahydro-1H-pyrrolo[2,3-c]pyridin-6(2H,7H,7aH)-yl)pyrazine-2-carboxamide::US9656988, Example 291</t>
  </si>
  <si>
    <t>http://www.bindingdb.org/bind/chemsearch/marvin/MolStructure.jsp?monomerid=309822</t>
  </si>
  <si>
    <t>http://www.bindingdb.org/jsp/dbsearch/PrimarySearch_ki.jsp?energyterm=kJ/mole&amp;tag=r21&amp;monomerid=309822&amp;enzyme=Tyrosine-protein+kinase+BTK+%5BC481S%5D&amp;column=ki&amp;startPg=0&amp;Increment=50&amp;submit=Search</t>
  </si>
  <si>
    <t>CN(C)C(=O)N1CC[C@@H]2CCN(C[C@H]12)c1cnc(C(N)=O)c(Nc2ccc(cc2)C2CCN(CC2)C2CCCC2)n1</t>
  </si>
  <si>
    <t>InChI=1S/C31H44N8O2/c1-36(2)31(41)39-18-14-23-13-17-38(20-26(23)39)27-19-33-28(29(32)40)30(35-27)34-24-9-7-21(8-10-24)22-11-15-37(16-12-22)25-5-3-4-6-25/h7-10,19,22-23,25-26H,3-6,11-18,20H2,1-2H3,(H2,32,40)(H,34,35)/t23-,26-/m0/s1</t>
  </si>
  <si>
    <t>UPKSQHCXMSPJLN-OZXSUGGESA-N</t>
  </si>
  <si>
    <t>(3aS,7aR)-6-(5-carbamoyl-6-(4-(1-cyclopentylpiperidin-4-yl)phenylamino)pyrazin-2-yl)-N,N-dimethyloctahydro-1H-pyrrolo[2,3-c]pyridine-1-carboxamide::US9656988, Example 292</t>
  </si>
  <si>
    <t>http://www.bindingdb.org/bind/chemsearch/marvin/MolStructure.jsp?monomerid=309823</t>
  </si>
  <si>
    <t>http://www.bindingdb.org/jsp/dbsearch/PrimarySearch_ki.jsp?energyterm=kJ/mole&amp;tag=r21&amp;monomerid=309823&amp;enzyme=Tyrosine-protein+kinase+BTK+%5BC481S%5D&amp;column=ki&amp;startPg=0&amp;Increment=50&amp;submit=Search</t>
  </si>
  <si>
    <t>N[C@@H]1CCCN(C1)c1cnc(C(N)=O)c(Nc2ccc(cc2)C2CCN(CC2)C2CCCC2)n1</t>
  </si>
  <si>
    <t>InChI=1S/C26H37N7O/c27-20-4-3-13-33(17-20)23-16-29-24(25(28)34)26(31-23)30-21-9-7-18(8-10-21)19-11-14-32(15-12-19)22-5-1-2-6-22/h7-10,16,19-20,22H,1-6,11-15,17,27H2,(H2,28,34)(H,30,31)/t20-/m1/s1</t>
  </si>
  <si>
    <t>YILVNDUVPVMTNQ-HXUWFJFHSA-N</t>
  </si>
  <si>
    <t>(R)-5-(3-aminopiperidin-1-yl)-3-(4-(1-cyclopentylpiperidin-4-yl)phenylamino)pyrazine-2-carboxamide::US9656988, Example 294</t>
  </si>
  <si>
    <t>http://www.bindingdb.org/bind/chemsearch/marvin/MolStructure.jsp?monomerid=309825</t>
  </si>
  <si>
    <t>http://www.bindingdb.org/jsp/dbsearch/PrimarySearch_ki.jsp?energyterm=kJ/mole&amp;tag=r21&amp;monomerid=309825&amp;enzyme=Tyrosine-protein+kinase+BTK+%5BC481S%5D&amp;column=ki&amp;startPg=0&amp;Increment=50&amp;submit=Search</t>
  </si>
  <si>
    <t>N[C@@H]1CCCN(C1)c1cnc(C(N)=O)c(Nc2ccc(cc2)C2CCN(CC2)C2CC2)n1</t>
  </si>
  <si>
    <t>InChI=1S/C24H33N7O/c25-18-2-1-11-31(15-18)21-14-27-22(23(26)32)24(29-21)28-19-5-3-16(4-6-19)17-9-12-30(13-10-17)20-7-8-20/h3-6,14,17-18,20H,1-2,7-13,15,25H2,(H2,26,32)(H,28,29)/t18-/m1/s1</t>
  </si>
  <si>
    <t>WMPKTPIHHNKMFU-GOSISDBHSA-N</t>
  </si>
  <si>
    <t>(R)-5-(3-aminopiperidin-1-yl)-3-(4-(1-cyclopropylpiperidin-4-yl)phenylamino)pyrazine-2-carboxamide::US9656988, Example 308</t>
  </si>
  <si>
    <t>http://www.bindingdb.org/bind/chemsearch/marvin/MolStructure.jsp?monomerid=309839</t>
  </si>
  <si>
    <t>http://www.bindingdb.org/jsp/dbsearch/PrimarySearch_ki.jsp?energyterm=kJ/mole&amp;tag=r21&amp;monomerid=309839&amp;enzyme=Tyrosine-protein+kinase+BTK+%5BC481S%5D&amp;column=ki&amp;startPg=0&amp;Increment=50&amp;submit=Search</t>
  </si>
  <si>
    <t>NC(=O)c1ncc(nc1Nc1ccc(cc1)C1CCN(CC1)C1CC1)N1CCC[C@H](C1)NC(=O)C1CC2(CCC2)C1</t>
  </si>
  <si>
    <t>InChI=1S/C32H43N7O2/c33-29(40)28-30(35-24-6-4-21(5-7-24)22-10-15-38(16-11-22)26-8-9-26)37-27(19-34-28)39-14-1-3-25(20-39)36-31(41)23-17-32(18-23)12-2-13-32/h4-7,19,22-23,25-26H,1-3,8-18,20H2,(H2,33,40)(H,35,37)(H,36,41)/t25-/m1/s1</t>
  </si>
  <si>
    <t>VQXBIEDZXSGXDO-RUZDIDTESA-N</t>
  </si>
  <si>
    <t>3-(4-(1-cyclopropylpiperidin-4-yl)phenylamino)-5-((3R)-3-(spiro[3.3]heptane-2-carboxamido)piperidin-1-yl)pyrazine-2-carboxamide::US9656988, Example 309</t>
  </si>
  <si>
    <t>http://www.bindingdb.org/bind/chemsearch/marvin/MolStructure.jsp?monomerid=309840</t>
  </si>
  <si>
    <t>http://www.bindingdb.org/jsp/dbsearch/PrimarySearch_ki.jsp?energyterm=kJ/mole&amp;tag=r21&amp;monomerid=309840&amp;enzyme=Tyrosine-protein+kinase+BTK+%5BC481S%5D&amp;column=ki&amp;startPg=0&amp;Increment=50&amp;submit=Search</t>
  </si>
  <si>
    <t>NC(=O)c1ncc(nc1Nc1ccc(cc1)C1CCN(CC1)C1CC1)N1CCC[C@H](C1)NC(=O)c1ccc(Cl)s1</t>
  </si>
  <si>
    <t>InChI=1S/C29H34ClN7O2S/c30-24-10-9-23(40-24)29(39)34-21-2-1-13-37(17-21)25-16-32-26(27(31)38)28(35-25)33-20-5-3-18(4-6-20)19-11-14-36(15-12-19)22-7-8-22/h3-6,9-10,16,19,21-22H,1-2,7-8,11-15,17H2,(H2,31,38)(H,33,35)(H,34,39)/t21-/m1/s1</t>
  </si>
  <si>
    <t>ZNSQTJOKEZPBOK-OAQYLSRUSA-N</t>
  </si>
  <si>
    <t>(R)-5-(3-(5-chlorothiophene-2-carboxamido)piperidin-1-yl)-3-(4-(1-cyclopropylpiperidin-4-yl)phenylamino)pyrazine-2-carboxamide::US9656988, Example 314</t>
  </si>
  <si>
    <t>http://www.bindingdb.org/bind/chemsearch/marvin/MolStructure.jsp?monomerid=309845</t>
  </si>
  <si>
    <t>http://www.bindingdb.org/jsp/dbsearch/PrimarySearch_ki.jsp?energyterm=kJ/mole&amp;tag=r21&amp;monomerid=309845&amp;enzyme=Tyrosine-protein+kinase+BTK+%5BC481S%5D&amp;column=ki&amp;startPg=0&amp;Increment=50&amp;submit=Search</t>
  </si>
  <si>
    <t>NC(=O)c1ncc(nc1Nc1ccc(cc1)C1CCN(CC1)C1CC1)N1CCC[C@H](C1)NC(=O)c1ccc(cc1)-c1ccccc1</t>
  </si>
  <si>
    <t>InChI=1S/C37H41N7O2/c38-35(45)34-36(40-30-14-12-27(13-15-30)28-18-21-43(22-19-28)32-16-17-32)42-33(23-39-34)44-20-4-7-31(24-44)41-37(46)29-10-8-26(9-11-29)25-5-2-1-3-6-25/h1-3,5-6,8-15,23,28,31-32H,4,7,16-22,24H2,(H2,38,45)(H,40,42)(H,41,46)/t31-/m1/s1</t>
  </si>
  <si>
    <t>HOVYBBPRDGLJTH-WJOKGBTCSA-N</t>
  </si>
  <si>
    <t>(R)-5-(3-biphenyl-4-ylcarboxamidopiperidin-1-yl)-3-(4-(1-cyclopropylpiperidin-4-yl)phenylamino)pyrazine-2-carboxamide::US9656988, Example 318</t>
  </si>
  <si>
    <t>http://www.bindingdb.org/bind/chemsearch/marvin/MolStructure.jsp?monomerid=309849</t>
  </si>
  <si>
    <t>http://www.bindingdb.org/jsp/dbsearch/PrimarySearch_ki.jsp?energyterm=kJ/mole&amp;tag=r21&amp;monomerid=309849&amp;enzyme=Tyrosine-protein+kinase+BTK+%5BC481S%5D&amp;column=ki&amp;startPg=0&amp;Increment=50&amp;submit=Search</t>
  </si>
  <si>
    <t>CN(C(=O)N[C@@H]1CCCN(C1)c1cnc(C(N)=O)c(Nc2ccc(cc2)C2(CC2)C#N)n1)c1cc(Cl)cc(c1)C(F)(F)F</t>
  </si>
  <si>
    <t>InChI=1S/C29H28ClF3N8O2/c1-40(22-12-18(29(31,32)33)11-19(30)13-22)27(43)38-21-3-2-10-41(15-21)23-14-36-24(25(35)42)26(39-23)37-20-6-4-17(5-7-20)28(16-34)8-9-28/h4-7,11-14,21H,2-3,8-10,15H2,1H3,(H2,35,42)(H,37,39)(H,38,43)/t21-/m1/s1</t>
  </si>
  <si>
    <t>RUXZDNLBAGPFPQ-OAQYLSRUSA-N</t>
  </si>
  <si>
    <t>(R)-5-(3-(3-(3-chloro-5-(trifluoromethyl)phenyl)-3-methylureido)piperidin-1-yl)-3-(4-(1-cyanocyclopropyl)phenylamino)pyrazine-2-carboxamide::US9656988, Example 323</t>
  </si>
  <si>
    <t>http://www.bindingdb.org/bind/chemsearch/marvin/MolStructure.jsp?monomerid=309854</t>
  </si>
  <si>
    <t>http://www.bindingdb.org/jsp/dbsearch/PrimarySearch_ki.jsp?energyterm=kJ/mole&amp;tag=r21&amp;monomerid=309854&amp;enzyme=Tyrosine-protein+kinase+BTK+%5BC481S%5D&amp;column=ki&amp;startPg=0&amp;Increment=50&amp;submit=Search</t>
  </si>
  <si>
    <t>CC#CC(=O)N1CC[C@H](C1)Nc1nnc(C(N)=O)c(Nc2ccc(cc2)C(=O)N2CCOCC2)n1</t>
  </si>
  <si>
    <t>InChI=1S/C23H26N8O4/c1-2-3-18(32)31-9-8-17(14-31)26-23-27-21(19(20(24)33)28-29-23)25-16-6-4-15(5-7-16)22(34)30-10-12-35-13-11-30/h4-7,17H,8-14H2,1H3,(H2,24,33)(H2,25,26,27,29)/t17-/m1/s1</t>
  </si>
  <si>
    <t>PGOUMVSFSMZEQT-QGZVFWFLSA-N</t>
  </si>
  <si>
    <t>(R)-3-(1-but-2-ynoylpyrrolidin-3-ylamino)-5-(4-(morpholine-4-carbonyl)phenylamino)-1,2,4-triazine-6-carboxamide::US9656988, Example 345::US9656988, Example 345A</t>
  </si>
  <si>
    <t>http://www.bindingdb.org/bind/chemsearch/marvin/MolStructure.jsp?monomerid=309876</t>
  </si>
  <si>
    <t>http://www.bindingdb.org/jsp/dbsearch/PrimarySearch_ki.jsp?energyterm=kJ/mole&amp;tag=r21&amp;monomerid=309876&amp;enzyme=Tyrosine-protein+kinase+BTK+%5BC481S%5D&amp;column=ki&amp;startPg=0&amp;Increment=50&amp;submit=Search</t>
  </si>
  <si>
    <t>COc1ccccc1C(=O)NC(C)c1ccc(cc1)-c1nn(C2CCCC2)c2ncnc(N)c12</t>
  </si>
  <si>
    <t>InChI=1S/C26H28N6O2/c1-16(30-26(33)20-9-5-6-10-21(20)34-2)17-11-13-18(14-12-17)23-22-24(27)28-15-29-25(22)32(31-23)19-7-3-4-8-19/h5-6,9-16,19H,3-4,7-8H2,1-2H3,(H,30,33)(H2,27,28,29)</t>
  </si>
  <si>
    <t>FELSNVMDFOTJDB-UHFFFAOYSA-N</t>
  </si>
  <si>
    <t>US10399989, Example 64::US10611766, Example 64</t>
  </si>
  <si>
    <t>http://www.bindingdb.org/bind/chemsearch/marvin/MolStructure.jsp?monomerid=412851</t>
  </si>
  <si>
    <t>http://www.bindingdb.org/jsp/dbsearch/PrimarySearch_ki.jsp?energyterm=kJ/mole&amp;tag=r21&amp;monomerid=412851&amp;enzyme=Tyrosine-protein+kinase+BTK+%5BC481S%5D&amp;column=ki&amp;startPg=0&amp;Increment=50&amp;submit=Search</t>
  </si>
  <si>
    <t>COc1cccc2ccnc(C(=O)NCc3ccc(cc3)-c3nn(C4CCCC4)c4ncnc(N)c34)c12</t>
  </si>
  <si>
    <t>InChI=1S/C28H27N7O2/c1-37-21-8-4-5-18-13-14-30-25(22(18)21)28(36)31-15-17-9-11-19(12-10-17)24-23-26(29)32-16-33-27(23)35(34-24)20-6-2-3-7-20/h4-5,8-14,16,20H,2-3,6-7,15H2,1H3,(H,31,36)(H2,29,32,33)</t>
  </si>
  <si>
    <t>AMXPAPGKEVANSU-UHFFFAOYSA-N</t>
  </si>
  <si>
    <t>US10399989, Example 68</t>
  </si>
  <si>
    <t>http://www.bindingdb.org/bind/chemsearch/marvin/MolStructure.jsp?monomerid=412855</t>
  </si>
  <si>
    <t>http://www.bindingdb.org/jsp/dbsearch/PrimarySearch_ki.jsp?energyterm=kJ/mole&amp;tag=r21&amp;monomerid=412855&amp;enzyme=Tyrosine-protein+kinase+BTK+%5BC481S%5D&amp;column=ki&amp;startPg=0&amp;Increment=50&amp;submit=Search</t>
  </si>
  <si>
    <t>Nc1ncnc2n(nc(-c3ccc(CNC(=O)c4nccc5ccccc45)cc3)c12)C1CCCC1</t>
  </si>
  <si>
    <t>InChI=1S/C27H25N7O/c28-25-22-23(33-34(20-6-2-3-7-20)26(22)32-16-31-25)19-11-9-17(10-12-19)15-30-27(35)24-21-8-4-1-5-18(21)13-14-29-24/h1,4-5,8-14,16,20H,2-3,6-7,15H2,(H,30,35)(H2,28,31,32)</t>
  </si>
  <si>
    <t>GGUZZIYJAKQCPH-UHFFFAOYSA-N</t>
  </si>
  <si>
    <t>US10399989, Example 69::US10611766, Example 69</t>
  </si>
  <si>
    <t>http://www.bindingdb.org/bind/chemsearch/marvin/MolStructure.jsp?monomerid=412856</t>
  </si>
  <si>
    <t>http://www.bindingdb.org/jsp/dbsearch/PrimarySearch_ki.jsp?energyterm=kJ/mole&amp;tag=r21&amp;monomerid=412856&amp;enzyme=Tyrosine-protein+kinase+BTK+%5BC481S%5D&amp;column=ki&amp;startPg=0&amp;Increment=50&amp;submit=Search</t>
  </si>
  <si>
    <t>COc1cc2ccccc2cc1C(=O)NCc1ccc(cc1)-c1nn(C2CCCC2)c2ncnc(N)c12</t>
  </si>
  <si>
    <t>InChI=1S/C29H28N6O2/c1-37-24-15-21-7-3-2-6-20(21)14-23(24)29(36)31-16-18-10-12-19(13-11-18)26-25-27(30)32-17-33-28(25)35(34-26)22-8-4-5-9-22/h2-3,6-7,10-15,17,22H,4-5,8-9,16H2,1H3,(H,31,36)(H2,30,32,33)</t>
  </si>
  <si>
    <t>IWNMSNASCIBXQH-UHFFFAOYSA-N</t>
  </si>
  <si>
    <t>US10399989, Example 71::US10611766, Example 71</t>
  </si>
  <si>
    <t>http://www.bindingdb.org/bind/chemsearch/marvin/MolStructure.jsp?monomerid=412858</t>
  </si>
  <si>
    <t>http://www.bindingdb.org/jsp/dbsearch/PrimarySearch_ki.jsp?energyterm=kJ/mole&amp;tag=r21&amp;monomerid=412858&amp;enzyme=Tyrosine-protein+kinase+BTK+%5BC481S%5D&amp;column=ki&amp;startPg=0&amp;Increment=50&amp;submit=Search</t>
  </si>
  <si>
    <t>CC(C)c1ccccc1C(=O)NCc1ccc(cc1)-c1nn(C2CCCC2)c2ncnc(N)c12</t>
  </si>
  <si>
    <t>InChI=1S/C27H30N6O/c1-17(2)21-9-5-6-10-22(21)27(34)29-15-18-11-13-19(14-12-18)24-23-25(28)30-16-31-26(23)33(32-24)20-7-3-4-8-20/h5-6,9-14,16-17,20H,3-4,7-8,15H2,1-2H3,(H,29,34)(H2,28,30,31)</t>
  </si>
  <si>
    <t>QGNJCRSTJRKSSW-UHFFFAOYSA-N</t>
  </si>
  <si>
    <t>US10399989, Example 80::US10611766, Example 80</t>
  </si>
  <si>
    <t>http://www.bindingdb.org/bind/chemsearch/marvin/MolStructure.jsp?monomerid=412867</t>
  </si>
  <si>
    <t>http://www.bindingdb.org/jsp/dbsearch/PrimarySearch_ki.jsp?energyterm=kJ/mole&amp;tag=r21&amp;monomerid=412867&amp;enzyme=Tyrosine-protein+kinase+BTK+%5BC481S%5D&amp;column=ki&amp;startPg=0&amp;Increment=50&amp;submit=Search</t>
  </si>
  <si>
    <t>Nc1ncnc2n(nc(-c3ccc(CNC(=O)c4nc5ccccc5s4)cc3)c12)C1CCCC1</t>
  </si>
  <si>
    <t>InChI=1S/C25H23N7OS/c26-22-20-21(31-32(17-5-1-2-6-17)23(20)29-14-28-22)16-11-9-15(10-12-16)13-27-24(33)25-30-18-7-3-4-8-19(18)34-25/h3-4,7-12,14,17H,1-2,5-6,13H2,(H,27,33)(H2,26,28,29)</t>
  </si>
  <si>
    <t>URYCAHBACSLGIY-UHFFFAOYSA-N</t>
  </si>
  <si>
    <t>US10399989, Example 82::US10611766, Example 82</t>
  </si>
  <si>
    <t>http://www.bindingdb.org/bind/chemsearch/marvin/MolStructure.jsp?monomerid=412869</t>
  </si>
  <si>
    <t>http://www.bindingdb.org/jsp/dbsearch/PrimarySearch_ki.jsp?energyterm=kJ/mole&amp;tag=r21&amp;monomerid=412869&amp;enzyme=Tyrosine-protein+kinase+BTK+%5BC481S%5D&amp;column=ki&amp;startPg=0&amp;Increment=50&amp;submit=Search</t>
  </si>
  <si>
    <t>Nc1ncnc2n(nc(-c3ccc(CNC(=O)c4cc5ccccc5[nH]4)cc3)c12)C1CCCC1</t>
  </si>
  <si>
    <t>InChI=1S/C26H25N7O/c27-24-22-23(32-33(19-6-2-3-7-19)25(22)30-15-29-24)17-11-9-16(10-12-17)14-28-26(34)21-13-18-5-1-4-8-20(18)31-21/h1,4-5,8-13,15,19,31H,2-3,6-7,14H2,(H,28,34)(H2,27,29,30)</t>
  </si>
  <si>
    <t>ABAPXGKEVNECFX-UHFFFAOYSA-N</t>
  </si>
  <si>
    <t>US10399989, Example 88::US10611766, Example 88</t>
  </si>
  <si>
    <t>http://www.bindingdb.org/bind/chemsearch/marvin/MolStructure.jsp?monomerid=412875</t>
  </si>
  <si>
    <t>http://www.bindingdb.org/jsp/dbsearch/PrimarySearch_ki.jsp?energyterm=kJ/mole&amp;tag=r21&amp;monomerid=412875&amp;enzyme=Tyrosine-protein+kinase+BTK+%5BC481S%5D&amp;column=ki&amp;startPg=0&amp;Increment=50&amp;submit=Search</t>
  </si>
  <si>
    <t>COc1ccc2ccccc2c1C(=O)NCc1ccc(cc1)-c1nn(C2CCCC2)c2ncnc(N)c12</t>
  </si>
  <si>
    <t>InChI=1S/C29H28N6O2/c1-37-23-15-14-19-6-2-5-9-22(19)24(23)29(36)31-16-18-10-12-20(13-11-18)26-25-27(30)32-17-33-28(25)35(34-26)21-7-3-4-8-21/h2,5-6,9-15,17,21H,3-4,7-8,16H2,1H3,(H,31,36)(H2,30,32,33)</t>
  </si>
  <si>
    <t>XFKAJRCFTLDYAJ-UHFFFAOYSA-N</t>
  </si>
  <si>
    <t>N-[[4-(4-amino-1-cyclopentyl-pyrazolo[3,4-d]pyrimidin-3-yl)phenyl]methyl]-2-methoxy-naphthalene-1-carboxamide::US10611766, Example 68</t>
  </si>
  <si>
    <t>http://www.bindingdb.org/bind/chemsearch/marvin/MolStructure.jsp?monomerid=436117</t>
  </si>
  <si>
    <t>http://www.bindingdb.org/jsp/dbsearch/PrimarySearch_ki.jsp?energyterm=kJ/mole&amp;tag=r21&amp;monomerid=436117&amp;enzyme=Tyrosine-protein+kinase+BTK+%5BC481S%5D&amp;column=ki&amp;startPg=0&amp;Increment=50&amp;submit=Search</t>
  </si>
  <si>
    <t>CC(C)(C)OC(=O)N[C@@H]1CCCN(C1)c1cnc(C#N)c(Cl)n1</t>
  </si>
  <si>
    <t>InChI=1S/C15H20ClN5O2/c1-15(2,3)23-14(22)19-10-5-4-6-21(9-10)12-8-18-11(7-17)13(16)20-12/h8,10H,4-6,9H2,1-3H3,(H,19,22)/t10-/m1/s1</t>
  </si>
  <si>
    <t>FZIPFICNPGHVRJ-SNVBAGLBSA-N</t>
  </si>
  <si>
    <t>(R)-5-(3-(3,3-dimethylureido)piperidin-1-yl)-3-(4-fluorophenylamino)pyrazine-2-carboxamide::US9656988, Example 179</t>
  </si>
  <si>
    <t>http://www.bindingdb.org/bind/chemsearch/marvin/MolStructure.jsp?monomerid=309710</t>
  </si>
  <si>
    <t>http://www.bindingdb.org/jsp/dbsearch/PrimarySearch_ki.jsp?energyterm=kJ/mole&amp;tag=r21&amp;monomerid=309710&amp;enzyme=Tyrosine-protein+kinase+BTK+%5BC481S%5D&amp;column=ki&amp;startPg=0&amp;Increment=50&amp;submit=Search</t>
  </si>
  <si>
    <t>NC(=O)c1nnc(N[C@@H]2CCN(C2)C(=O)C=C)nc1Nc1ccc(cc1)C(=O)N1CCOCC1</t>
  </si>
  <si>
    <t>InChI=1S/C22H26N8O4/c1-2-17(31)30-8-7-16(13-30)25-22-26-20(18(19(23)32)27-28-22)24-15-5-3-14(4-6-15)21(33)29-9-11-34-12-10-29/h2-6,16H,1,7-13H2,(H2,23,32)(H2,24,25,26,28)/t16-/m1/s1</t>
  </si>
  <si>
    <t>HQWCPDUIKCIHEE-MRXNPFEDSA-N</t>
  </si>
  <si>
    <t>(R)-3-(1-acryloylpyrrolidin-3-ylamino)-5-(4-(morpholine-4-carbonyl)phenylamino)-1,2,4-triazine-6-carboxamide ::BDBM309601::US9656988, Example 70</t>
  </si>
  <si>
    <t>http://www.bindingdb.org/bind/chemsearch/marvin/MolStructure.jsp?monomerid=309599</t>
  </si>
  <si>
    <t>http://www.bindingdb.org/jsp/dbsearch/PrimarySearch_ki.jsp?energyterm=kJ/mole&amp;tag=r21&amp;monomerid=309599&amp;enzyme=Tyrosine-protein+kinase+BTK+%5BC481S%5D&amp;column=ki&amp;startPg=0&amp;Increment=50&amp;submit=Search</t>
  </si>
  <si>
    <t>Nc1nccn2c(nc(-c3ccc(cc3)C(F)(F)c3cc(ccn3)C(F)(F)F)c12)C1CCC(CO)OC1</t>
  </si>
  <si>
    <t>InChI=1S/C25H22F5N5O2/c26-24(27,19-11-17(7-8-32-19)25(28,29)30)16-4-1-14(2-5-16)20-21-22(31)33-9-10-35(21)23(34-20)15-3-6-18(12-36)37-13-15/h1-2,4-5,7-11,15,18,36H,3,6,12-13H2,(H2,31,33)</t>
  </si>
  <si>
    <t>GOWBLROZWMDBMH-UHFFFAOYSA-N</t>
  </si>
  <si>
    <t>US20230364079, Example 124</t>
  </si>
  <si>
    <t>http://www.bindingdb.org/bind/chemsearch/marvin/MolStructure.jsp?monomerid=635703</t>
  </si>
  <si>
    <t>http://www.bindingdb.org/jsp/dbsearch/PrimarySearch_ki.jsp?energyterm=kJ/mole&amp;tag=r21&amp;monomerid=635703&amp;enzyme=Tyrosine-protein+kinase+BTK+%5BC481S%5D&amp;column=ki&amp;startPg=0&amp;Increment=50&amp;submit=Search</t>
  </si>
  <si>
    <t>CC#CC(=O)N1CC[C@H](C1)n1c2ncnc(N)c2n(-c2ccc(Oc3ccccc3)cc2)c1=O</t>
  </si>
  <si>
    <t>InChI=1S/C25H22N6O3/c1-2-6-21(32)29-14-13-18(15-29)31-24-22(23(26)27-16-28-24)30(25(31)33)17-9-11-20(12-10-17)34-19-7-4-3-5-8-19/h3-5,7-12,16,18H,13-15H2,1H3,(H2,26,27,28)/t18-/m1/s1</t>
  </si>
  <si>
    <t>SEJLPXCPMNSRAM-GOSISDBHSA-N</t>
  </si>
  <si>
    <t>US20230364079, Example Tirabrutinib::US9199997, 9::US9879013, 19(2)</t>
  </si>
  <si>
    <t>http://www.bindingdb.org/bind/chemsearch/marvin/MolStructure.jsp?monomerid=194087</t>
  </si>
  <si>
    <t>http://www.bindingdb.org/jsp/dbsearch/PrimarySearch_ki.jsp?energyterm=kJ/mole&amp;tag=r21&amp;monomerid=194087&amp;enzyme=Tyrosine-protein+kinase+BTK+%5BC481S%5D&amp;column=ki&amp;startPg=0&amp;Increment=50&amp;submit=Search</t>
  </si>
  <si>
    <t>OC[C@@H]1CC[C@H](CO1)Nc1ncnc2[nH]cc(C(=O)c3cc(ccc3Cl)C(=O)N3CCN(CC3)c3ccccn3)c12</t>
  </si>
  <si>
    <t>(4-chloro-3-(4-(((3R,6S)-6- (hydroxymethyl)tetrahydro-2H-pyran-3- yl)amino)-7H-pyrrolo[2,3-d]pyrimidine- 5-carbonyl)phenyl)(4-(pyridin-2- yl)piperazin-1-yl)methanone::US11020398, Compound I-627</t>
  </si>
  <si>
    <t>http://www.bindingdb.org/bind/chemsearch/marvin/MolStructure.jsp?monomerid=499947</t>
  </si>
  <si>
    <t>http://www.bindingdb.org/jsp/dbsearch/PrimarySearch_ki.jsp?energyterm=kJ/mole&amp;tag=r21&amp;monomerid=499947&amp;enzyme=Tyrosine-protein+kinase+BTK+%5BC481S%5D&amp;column=ki&amp;startPg=0&amp;Increment=50&amp;submit=Search</t>
  </si>
  <si>
    <t>OC[C@@H]1CC[C@H](CO1)Nc1ncnc2[nH]cc(C(=O)c3cccc(c3)C(=O)Nc3ccccc3)c12</t>
  </si>
  <si>
    <t>3-(4-(((3R,6S)-6- (hydroxymethyl)tetrahydro-2H-pyran-3- yl)amino)-7H-pyrrolo[2,3-d]pyrimidine- 5-carbonyl)-N-phenylbenzamide::US11020398, Compound I-634</t>
  </si>
  <si>
    <t>http://www.bindingdb.org/bind/chemsearch/marvin/MolStructure.jsp?monomerid=499952</t>
  </si>
  <si>
    <t>http://www.bindingdb.org/jsp/dbsearch/PrimarySearch_ki.jsp?energyterm=kJ/mole&amp;tag=r21&amp;monomerid=499952&amp;enzyme=Tyrosine-protein+kinase+BTK+%5BC481S%5D&amp;column=ki&amp;startPg=0&amp;Increment=50&amp;submit=Search</t>
  </si>
  <si>
    <t>COCCOc1ccc(cc1)C(=O)c1c[nH]c2ncnc(N[C@@H]3CC[C@@H](CO)OC3)c12</t>
  </si>
  <si>
    <t>(4-(((3R,6S)-6- (hydroxymethyl)tetrahydro-2H-pyran-3- yl)amino)-7H-pyrrolo[2,3-d]pyrimidin- 5-yl)(4-(2- methoxyethoxy)phenyl)methanone::US11020398, Compound I-318i</t>
  </si>
  <si>
    <t>http://www.bindingdb.org/bind/chemsearch/marvin/MolStructure.jsp?monomerid=499964</t>
  </si>
  <si>
    <t>http://www.bindingdb.org/jsp/dbsearch/PrimarySearch_ki.jsp?energyterm=kJ/mole&amp;tag=r21&amp;monomerid=499964&amp;enzyme=Tyrosine-protein+kinase+BTK+%5BC481S%5D&amp;column=ki&amp;startPg=0&amp;Increment=50&amp;submit=Search</t>
  </si>
  <si>
    <t>OC[C@@H]1CC[C@H](CO1)Nc1ncnc2[nH]cc(C(=O)c3cc(NC(=O)c4cncs4)ccc3Cl)c12</t>
  </si>
  <si>
    <t>N-(4-chloro-3-(4-(((3R,6S)-6- (hydroxymethyl)tetrahydro-2H-pyran-3- yl)amino)-7H-pyrrolo[2,3-d]pyrimidine- 5-carbonyl)phenyl)thiazole-5- carboxamide::US11020398, Compound I-604</t>
  </si>
  <si>
    <t>http://www.bindingdb.org/bind/chemsearch/marvin/MolStructure.jsp?monomerid=499922</t>
  </si>
  <si>
    <t>http://www.bindingdb.org/jsp/dbsearch/PrimarySearch_ki.jsp?energyterm=kJ/mole&amp;tag=r21&amp;monomerid=499922&amp;enzyme=Tyrosine-protein+kinase+BTK+%5BC481S%5D&amp;column=ki&amp;startPg=0&amp;Increment=50&amp;submit=Search</t>
  </si>
  <si>
    <t>OC[C@@H]1CC[C@H](CO1)Nc1ncnc2[nH]cc(C(=O)c3cc(ccc3Cl)C(=O)NCCN3CCOCC3)c12</t>
  </si>
  <si>
    <t>4-chloro-3-(4-(((3R,6S)-6- (hydroxymethyl)tetrahydro-2H-pyran-3- yl)amino)-7H-pyrrolo[2,3-d]pyrimidine- 5-carbonyl)-N-(2- morpholinoethyl)benzamide::US11020398, Compound I-626</t>
  </si>
  <si>
    <t>http://www.bindingdb.org/bind/chemsearch/marvin/MolStructure.jsp?monomerid=499946</t>
  </si>
  <si>
    <t>http://www.bindingdb.org/jsp/dbsearch/PrimarySearch_ki.jsp?energyterm=kJ/mole&amp;tag=r21&amp;monomerid=499946&amp;enzyme=Tyrosine-protein+kinase+BTK+%5BC481S%5D&amp;column=ki&amp;startPg=0&amp;Increment=50&amp;submit=Search</t>
  </si>
  <si>
    <t>OC[C@@H]1CC[C@H](CO1)Nc1ncnc2[nH]cc(C(=O)c3ccc(cc3Cl)N3CCCCC3)c12</t>
  </si>
  <si>
    <t>(2-chloro-4-(piperidin-1-yl)phenyl)(4- (((3R,6S)-6-(hydroxymethyl)tetrahydro- 2H-pyran-3-yl)amino)-7H-pyrrolo[2,3- d]pyrimidin-5-yl)methanone::US11020398, Compound I-646</t>
  </si>
  <si>
    <t>http://www.bindingdb.org/bind/chemsearch/marvin/MolStructure.jsp?monomerid=499962</t>
  </si>
  <si>
    <t>http://www.bindingdb.org/jsp/dbsearch/PrimarySearch_ki.jsp?energyterm=kJ/mole&amp;tag=r21&amp;monomerid=499962&amp;enzyme=Tyrosine-protein+kinase+BTK+%5BC481S%5D&amp;column=ki&amp;startPg=0&amp;Increment=50&amp;submit=Search</t>
  </si>
  <si>
    <t>Cn1cc(NC(=O)c2ccc(Cl)c(c2)C(=O)c2c[nH]c3ncnc(N[C@@H]4CC[C@@H](CO)OC4)c23)cn1</t>
  </si>
  <si>
    <t>4-chloro-3-(4-(((3R,6S)-6- (hydroxymethyl)tetrahydro-2H-pyran-3- yl)amino)-7H-pyrrolo[2,3-d]pyrimidine- 5-carbonyl)-N-(1-methyl-1H-pyrazol-4- yl)benzamide::US11020398, Compound I-629</t>
  </si>
  <si>
    <t>http://www.bindingdb.org/bind/chemsearch/marvin/MolStructure.jsp?monomerid=499949</t>
  </si>
  <si>
    <t>http://www.bindingdb.org/jsp/dbsearch/PrimarySearch_ki.jsp?energyterm=kJ/mole&amp;tag=r21&amp;monomerid=499949&amp;enzyme=Tyrosine-protein+kinase+BTK+%5BC481S%5D&amp;column=ki&amp;startPg=0&amp;Increment=50&amp;submit=Search</t>
  </si>
  <si>
    <t>COCCOc1ccc(Cl)c(c1)C(=O)c1c[nH]c2ncnc(N[C@@H]3CC[C@@H](CO)OC3)c12</t>
  </si>
  <si>
    <t>(2-chloro-5-(2- methoxyethoxy)phenyl)(4-(((3R,6S)-6- (hydroxymethyl)tetrahydro-2H-pyran-3- yl)amino)-7H-pyrrolo[2,3-d]pyrimidin- 5-yl)methanone::US11020398, Compound I-648</t>
  </si>
  <si>
    <t>http://www.bindingdb.org/bind/chemsearch/marvin/MolStructure.jsp?monomerid=499966</t>
  </si>
  <si>
    <t>http://www.bindingdb.org/jsp/dbsearch/PrimarySearch_ki.jsp?energyterm=kJ/mole&amp;tag=r21&amp;monomerid=499966&amp;enzyme=Tyrosine-protein+kinase+BTK+%5BC481S%5D&amp;column=ki&amp;startPg=0&amp;Increment=50&amp;submit=Search</t>
  </si>
  <si>
    <t>CC#CC(=O)N1CCC[C@H]1c1nc(-c2ccc(cc2)C(=O)Nc2ccccn2)c2c(N)nccn12</t>
  </si>
  <si>
    <t>InChI=1S/C26H23N7O2/c1-2-6-21(34)32-15-5-7-19(32)25-31-22(23-24(27)29-14-16-33(23)25)17-9-11-18(12-10-17)26(35)30-20-8-3-4-13-28-20/h3-4,8-14,16,19H,5,7,15H2,1H3,(H2,27,29)(H,28,30,35)/t19-/m0/s1</t>
  </si>
  <si>
    <t>WDENQIQQYWYTPO-IBGZPJMESA-N</t>
  </si>
  <si>
    <t>ACP-196::Acalabrutinib::US10239883, Example 6::US10793576, Example ACP-196::US10919899, ACP-196::US10934296, Example 6::US11420975, Acalabrutinlb::US9758524, Example 6</t>
  </si>
  <si>
    <t>http://www.bindingdb.org/bind/chemsearch/marvin/MolStructure.jsp?monomerid=50175583</t>
  </si>
  <si>
    <t>http://www.bindingdb.org/jsp/dbsearch/PrimarySearch_ki.jsp?energyterm=kJ/mole&amp;tag=r21&amp;monomerid=50175583&amp;enzyme=Tyrosine-protein+kinase+BTK+%5BC481S%5D&amp;column=ki&amp;startPg=0&amp;Increment=50&amp;submit=Search</t>
  </si>
  <si>
    <t>OC[C@@H]1C[C@@H](CNc2ncnc3[nH]cc(C(=O)c4ccc(Oc5ccccc5)cc4Cl)c23)CN1Cc1ccccc1</t>
  </si>
  <si>
    <t>(4-((((3S,5S)-1-benzyl-5- (hydroxymethyl)pyrrolidin-3- yl)methyl)amino)-7H-pyrrolo[2,3- d]pyrimidin-5-yl)(2-chloro-4- phenoxyphenyl)methanone::US11020398, Compound I-657</t>
  </si>
  <si>
    <t>http://www.bindingdb.org/bind/chemsearch/marvin/MolStructure.jsp?monomerid=499988</t>
  </si>
  <si>
    <t>http://www.bindingdb.org/jsp/dbsearch/PrimarySearch_ki.jsp?energyterm=kJ/mole&amp;tag=r21&amp;monomerid=499988&amp;enzyme=Tyrosine-protein+kinase+BTK+%5BC481S%5D&amp;column=ki&amp;startPg=0&amp;Increment=50&amp;submit=Search</t>
  </si>
  <si>
    <t>Cn1cc(CC(=O)c2ccc(C(=O)c3c[nH]c4ncnc(N[C@@H]5CC[C@@H](CO)OC5)c34)c(Cl)c2)cn1</t>
  </si>
  <si>
    <t>3-chloro-4-(4-(((3R,6S)-6- (hydroxymethyl)tetrahydro-2H-pyran-3- yl)amino)-7H-pyrrolo[2,3-d]pyrimidine- 5-carbonyl)-N-(1-methyl-1H-pyrazol-4- yl)benzamide::US11020398, Compound I-619</t>
  </si>
  <si>
    <t>http://www.bindingdb.org/bind/chemsearch/marvin/MolStructure.jsp?monomerid=499938</t>
  </si>
  <si>
    <t>http://www.bindingdb.org/jsp/dbsearch/PrimarySearch_ki.jsp?energyterm=kJ/mole&amp;tag=r21&amp;monomerid=499938&amp;enzyme=Tyrosine-protein+kinase+BTK+%5BC481S%5D&amp;column=ki&amp;startPg=0&amp;Increment=50&amp;submit=Search</t>
  </si>
  <si>
    <t>COCCNC(=O)Nc1ccc(Cl)c(c1)C(=O)c1c[nH]c2ncnc(N[C@@H]3CC[C@@H](CO)OC3)c12</t>
  </si>
  <si>
    <t>3-chloro-4-(4-(((3R,6S)-6- (hydroxymethyl)tetrahydro-2H-pyran-3- yl)amino)-7H-pyrrolo[2,3-d]pyrimidine- 5-carbonyl)-N-(2- methoxyethyl)benzamide::US11020398, Compound I-610</t>
  </si>
  <si>
    <t>http://www.bindingdb.org/bind/chemsearch/marvin/MolStructure.jsp?monomerid=499929</t>
  </si>
  <si>
    <t>http://www.bindingdb.org/jsp/dbsearch/PrimarySearch_ki.jsp?energyterm=kJ/mole&amp;tag=r21&amp;monomerid=499929&amp;enzyme=Tyrosine-protein+kinase+BTK+%5BC481S%5D&amp;column=ki&amp;startPg=0&amp;Increment=50&amp;submit=Search</t>
  </si>
  <si>
    <t>OC[C@@H]1CC[C@H](CO1)Nc1ncnc2[nH]cc(C(=O)c3ccc(cc3Cl)C(=O)N3CCOCC3)c12</t>
  </si>
  <si>
    <t>(3-chloro-4-(4-(((3R,6S)-6- (hydroxymethyl)tetrahydro-2H-pyran-3- yl)amino)-7H-pyrrolo[2,3-d]pyrimidine- 5-carbonyl)phenyl)(morpholino) methanone::US11020398, Compound I-611</t>
  </si>
  <si>
    <t>http://www.bindingdb.org/bind/chemsearch/marvin/MolStructure.jsp?monomerid=499930</t>
  </si>
  <si>
    <t>http://www.bindingdb.org/jsp/dbsearch/PrimarySearch_ki.jsp?energyterm=kJ/mole&amp;tag=r21&amp;monomerid=499930&amp;enzyme=Tyrosine-protein+kinase+BTK+%5BC481S%5D&amp;column=ki&amp;startPg=0&amp;Increment=50&amp;submit=Search</t>
  </si>
  <si>
    <t>OC[C@@H]1CC[C@H](CO1)Nc1ncnc2[nH]cc(C(=O)c3cc(NC(=O)C4CCOCC4)ccc3Cl)c12</t>
  </si>
  <si>
    <t>N-(4-chloro-3-(4-(((3R,6S)-6- (hydroxymethyl)tetrahydro-2H-pyran- 3-yl)amino)-7H-pyrrolo[2,3- d]pyrimidine-5- carbonyl)phenyl)tetrahydro-2H-pyran- 4-carboxamide::US11020398, Compound I-603</t>
  </si>
  <si>
    <t>http://www.bindingdb.org/bind/chemsearch/marvin/MolStructure.jsp?monomerid=499921</t>
  </si>
  <si>
    <t>http://www.bindingdb.org/jsp/dbsearch/PrimarySearch_ki.jsp?energyterm=kJ/mole&amp;tag=r21&amp;monomerid=499921&amp;enzyme=Tyrosine-protein+kinase+BTK+%5BC481S%5D&amp;column=ki&amp;startPg=0&amp;Increment=50&amp;submit=Search</t>
  </si>
  <si>
    <t>OC[C@@H]1CC[C@H](CO1)Nc1ncnc2[nH]cc(C(=O)c3cc(NC(=O)C4(CC4)c4ccccc4)ccc3Cl)c12</t>
  </si>
  <si>
    <t>N-(4-chloro-3-(4-(((3R,6S)-6- (hydroxymethyl)tetrahydro-2H-pyran-3- yl)amino)-7H-pyrrolo[2,3-d]pyrimidine- 5-carbonyl)phenyl)-1- phenylcyclopropane-1-carboxamide::US11020398, Compound I-605</t>
  </si>
  <si>
    <t>http://www.bindingdb.org/bind/chemsearch/marvin/MolStructure.jsp?monomerid=499923</t>
  </si>
  <si>
    <t>http://www.bindingdb.org/jsp/dbsearch/PrimarySearch_ki.jsp?energyterm=kJ/mole&amp;tag=r21&amp;monomerid=499923&amp;enzyme=Tyrosine-protein+kinase+BTK+%5BC481S%5D&amp;column=ki&amp;startPg=0&amp;Increment=50&amp;submit=Search</t>
  </si>
  <si>
    <t>COc1ccccc1C(=O)NC1(CC1)c1ccc(cc1)-c1nn(C2CCCC2)c2ncnc(N)c12</t>
  </si>
  <si>
    <t>InChI=1S/C27H28N6O2/c1-35-21-9-5-4-8-20(21)26(34)31-27(14-15-27)18-12-10-17(11-13-18)23-22-24(28)29-16-30-25(22)33(32-23)19-6-2-3-7-19/h4-5,8-13,16,19H,2-3,6-7,14-15H2,1H3,(H,31,34)(H2,28,29,30)</t>
  </si>
  <si>
    <t>UCSIVZACDDZHET-UHFFFAOYSA-N</t>
  </si>
  <si>
    <t>US10399989, Example 67::US10611766, Example 67</t>
  </si>
  <si>
    <t>http://www.bindingdb.org/bind/chemsearch/marvin/MolStructure.jsp?monomerid=412854</t>
  </si>
  <si>
    <t>http://www.bindingdb.org/jsp/dbsearch/PrimarySearch_ki.jsp?energyterm=kJ/mole&amp;tag=r21&amp;monomerid=412854&amp;enzyme=Tyrosine-protein+kinase+BTK+%5BC481S%5D&amp;column=ki&amp;startPg=0&amp;Increment=50&amp;submit=Search</t>
  </si>
  <si>
    <t>COCCO[C@@H]1C[C@H](C=C1)n1nc(-c2ccc(CNC(=O)c3ccccc3OC)cc2)c2c(N)ncnc12</t>
  </si>
  <si>
    <t>InChI=1S/C28H30N6O4/c1-36-13-14-38-21-12-11-20(15-21)34-27-24(26(29)31-17-32-27)25(33-34)19-9-7-18(8-10-19)16-30-28(35)22-5-3-4-6-23(22)37-2/h3-12,17,20-21H,13-16H2,1-2H3,(H,30,35)(H2,29,31,32)/t20-,21-/m0/s1</t>
  </si>
  <si>
    <t>DLLULRWIUFGWJO-SFTDATJTSA-N</t>
  </si>
  <si>
    <t>US10399989, Example 57::US10611766, Example 57</t>
  </si>
  <si>
    <t>http://www.bindingdb.org/bind/chemsearch/marvin/MolStructure.jsp?monomerid=412844</t>
  </si>
  <si>
    <t>http://www.bindingdb.org/jsp/dbsearch/PrimarySearch_ki.jsp?energyterm=kJ/mole&amp;tag=r21&amp;monomerid=412844&amp;enzyme=Tyrosine-protein+kinase+BTK+%5BC481S%5D&amp;column=ki&amp;startPg=0&amp;Increment=50&amp;submit=Search</t>
  </si>
  <si>
    <t>CN(C)C(=O)N[C@@H]1CCCN(C1)c1cnc(C(N)=O)c(Nc2ccc(F)c(C)n2)n1</t>
  </si>
  <si>
    <t>InChI=1S/C19H25FN8O2/c1-11-13(20)6-7-14(23-11)25-18-16(17(21)29)22-9-15(26-18)28-8-4-5-12(10-28)24-19(30)27(2)3/h6-7,9,12H,4-5,8,10H2,1-3H3,(H2,21,29)(H,24,30)(H,23,25,26)/t12-/m1/s1</t>
  </si>
  <si>
    <t>XLPBZHVJISHJRC-GFCCVEGCSA-N</t>
  </si>
  <si>
    <t>(R)-5-(3-(3,3-dimethylureido)piperidin-1-yl)-3-(5-fluoro-6-methylpyridin-2-ylamino)pyrazine-2-carboxamide::US9656988, Example 184</t>
  </si>
  <si>
    <t>http://www.bindingdb.org/bind/chemsearch/marvin/MolStructure.jsp?monomerid=309715</t>
  </si>
  <si>
    <t>http://www.bindingdb.org/jsp/dbsearch/PrimarySearch_ki.jsp?energyterm=kJ/mole&amp;tag=r21&amp;monomerid=309715&amp;enzyme=Tyrosine-protein+kinase+BTK+%5BC481S%5D&amp;column=ki&amp;startPg=0&amp;Increment=50&amp;submit=Search</t>
  </si>
  <si>
    <t>COc1cc(Nc2nc(cnc2C(N)=O)N2CCC[C@H](C2)NC(=O)N(C)C)ccc1C</t>
  </si>
  <si>
    <t>InChI=1S/C21H29N7O3/c1-13-7-8-14(10-16(13)31-4)24-20-18(19(22)29)23-11-17(26-20)28-9-5-6-15(12-28)25-21(30)27(2)3/h7-8,10-11,15H,5-6,9,12H2,1-4H3,(H2,22,29)(H,24,26)(H,25,30)/t15-/m1/s1</t>
  </si>
  <si>
    <t>OBCLOTYJVYTOGK-OAHLLOKOSA-N</t>
  </si>
  <si>
    <t>(R)-5-(3-(3,3-dimethylureido)piperidin-1-yl)-3-(3-methoxy-4-methylphenylamino)pyrazine-2-carboxamide::US9656988, Example 183</t>
  </si>
  <si>
    <t>http://www.bindingdb.org/bind/chemsearch/marvin/MolStructure.jsp?monomerid=309714</t>
  </si>
  <si>
    <t>http://www.bindingdb.org/jsp/dbsearch/PrimarySearch_ki.jsp?energyterm=kJ/mole&amp;tag=r21&amp;monomerid=309714&amp;enzyme=Tyrosine-protein+kinase+BTK+%5BC481S%5D&amp;column=ki&amp;startPg=0&amp;Increment=50&amp;submit=Search</t>
  </si>
  <si>
    <t>COc1cc(Nc2nc(cnc2C(N)=O)N2CCC[C@H](C2)NC(=O)N(C)C)ccc1Cl</t>
  </si>
  <si>
    <t>InChI=1S/C20H26ClN7O3/c1-27(2)20(30)25-13-5-4-8-28(11-13)16-10-23-17(18(22)29)19(26-16)24-12-6-7-14(21)15(9-12)31-3/h6-7,9-10,13H,4-5,8,11H2,1-3H3,(H2,22,29)(H,24,26)(H,25,30)/t13-/m1/s1</t>
  </si>
  <si>
    <t>ZDAMVGSKKAATQW-CYBMUJFWSA-N</t>
  </si>
  <si>
    <t>(R)-3-(4-chloro-3-methoxyphenylamino)-5-(3-(3,3-dimethylureido)piperidin-1-yl)pyrazine-2-carboxamide::US9656988, Example 182</t>
  </si>
  <si>
    <t>http://www.bindingdb.org/bind/chemsearch/marvin/MolStructure.jsp?monomerid=309713</t>
  </si>
  <si>
    <t>http://www.bindingdb.org/jsp/dbsearch/PrimarySearch_ki.jsp?energyterm=kJ/mole&amp;tag=r21&amp;monomerid=309713&amp;enzyme=Tyrosine-protein+kinase+BTK+%5BC481S%5D&amp;column=ki&amp;startPg=0&amp;Increment=50&amp;submit=Search</t>
  </si>
  <si>
    <t>Ki or Kd</t>
  </si>
  <si>
    <t>Cov/NC</t>
  </si>
  <si>
    <t>Covalent target</t>
  </si>
  <si>
    <t>Chain</t>
  </si>
  <si>
    <t>R-free-R-Work</t>
  </si>
  <si>
    <t>Covalent</t>
  </si>
  <si>
    <t>c481</t>
  </si>
  <si>
    <t>K12</t>
  </si>
  <si>
    <t>chain B</t>
  </si>
  <si>
    <t>Non-covalent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</si>
</sst>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6">
    <numFmt numFmtId="164" formatCode="d, m"/>
    <numFmt numFmtId="165" formatCode="mmm-d"/>
    <numFmt numFmtId="166" formatCode="dd/mm/yy"/>
    <numFmt numFmtId="167" formatCode="0.00000"/>
    <numFmt numFmtId="168" formatCode="d/m/yy"/>
    <numFmt numFmtId="169" formatCode="dd-mmm"/>
  </numFmts>
  <fonts count="44">
    <font>
      <sz val="10.0"/>
      <color rgb="FF000000"/>
      <name val="Arial"/>
      <scheme val="minor"/>
    </font>
    <font>
      <color theme="1"/>
      <name val="Arial"/>
      <scheme val="minor"/>
    </font>
    <font>
      <color rgb="FF666666"/>
      <name val="Arial"/>
      <scheme val="minor"/>
    </font>
    <font>
      <sz val="10.0"/>
      <color rgb="FF192027"/>
      <name val="Arial"/>
      <scheme val="minor"/>
    </font>
    <font>
      <color rgb="FF980000"/>
      <name val="Arial"/>
      <scheme val="minor"/>
    </font>
    <font>
      <b/>
      <color rgb="FFFF0000"/>
      <name val="Arial"/>
      <scheme val="minor"/>
    </font>
    <font>
      <sz val="10.0"/>
      <color theme="1"/>
      <name val="Arial"/>
      <scheme val="minor"/>
    </font>
    <font>
      <color theme="1"/>
      <name val="Arial"/>
    </font>
    <font>
      <b/>
      <color theme="1"/>
      <name val="Arial"/>
      <scheme val="minor"/>
    </font>
    <font>
      <sz val="13.0"/>
      <color rgb="FF000000"/>
      <name val="Georgia"/>
    </font>
    <font>
      <u/>
      <sz val="9.0"/>
      <color rgb="FF000000"/>
      <name val="Roboto"/>
    </font>
    <font>
      <b/>
      <sz val="11.0"/>
      <color rgb="FF333333"/>
      <name val="&quot;Helvetica Neue&quot;"/>
    </font>
    <font>
      <b/>
      <sz val="11.0"/>
      <color rgb="FF000000"/>
      <name val="Arial"/>
    </font>
    <font>
      <b/>
      <color rgb="FF990000"/>
      <name val="Arial"/>
    </font>
    <font>
      <u/>
      <sz val="11.0"/>
      <color rgb="FF000000"/>
      <name val="Arial"/>
    </font>
    <font>
      <sz val="11.0"/>
      <color rgb="FF000000"/>
      <name val="Arial"/>
    </font>
    <font>
      <u/>
      <sz val="11.0"/>
      <color rgb="FF000000"/>
      <name val="Arial"/>
    </font>
    <font>
      <color rgb="FF000000"/>
      <name val="Arial"/>
    </font>
    <font>
      <sz val="11.0"/>
      <color rgb="FF1F1F1F"/>
      <name val="Arial"/>
    </font>
    <font>
      <sz val="11.0"/>
      <color rgb="FF331515"/>
      <name val="Arial"/>
    </font>
    <font>
      <sz val="11.0"/>
      <color rgb="FF212121"/>
      <name val="Arial"/>
    </font>
    <font>
      <u/>
      <sz val="11.0"/>
      <color rgb="FF0000FF"/>
      <name val="Arial"/>
    </font>
    <font>
      <b/>
      <sz val="11.0"/>
      <color rgb="FF212121"/>
      <name val="Arial"/>
    </font>
    <font>
      <u/>
      <sz val="11.0"/>
      <color rgb="FF0000FF"/>
      <name val="Arial"/>
    </font>
    <font>
      <u/>
      <sz val="11.0"/>
      <color rgb="FFFF00FF"/>
      <name val="Arial"/>
    </font>
    <font>
      <sz val="11.0"/>
      <color rgb="FF202122"/>
      <name val="Arial"/>
    </font>
    <font>
      <sz val="11.0"/>
      <color rgb="FF1D1C1D"/>
      <name val="Arial"/>
    </font>
    <font>
      <u/>
      <sz val="11.0"/>
      <color rgb="FF0000FF"/>
      <name val="Arial"/>
    </font>
    <font>
      <u/>
      <sz val="11.0"/>
      <color rgb="FF000000"/>
      <name val="Arial"/>
    </font>
    <font>
      <sz val="11.0"/>
      <color rgb="FF666666"/>
      <name val="Arial"/>
    </font>
    <font>
      <sz val="11.0"/>
      <color rgb="FFFF00FF"/>
      <name val="Arial"/>
    </font>
    <font>
      <sz val="11.0"/>
      <color rgb="FF980000"/>
      <name val="Arial"/>
    </font>
    <font>
      <sz val="11.0"/>
      <color rgb="FFCCCCCC"/>
      <name val="Arial"/>
    </font>
    <font>
      <b/>
      <sz val="11.0"/>
      <color rgb="FFFF0000"/>
      <name val="Arial"/>
    </font>
    <font>
      <b/>
      <sz val="12.0"/>
      <color rgb="FF000000"/>
      <name val="&quot;Aptos Narrow&quot;"/>
    </font>
    <font>
      <sz val="12.0"/>
      <color rgb="FF000000"/>
      <name val="&quot;Aptos Narrow&quot;"/>
    </font>
    <font>
      <u/>
      <sz val="12.0"/>
      <color rgb="FF000000"/>
      <name val="&quot;Aptos Narrow&quot;"/>
    </font>
    <font>
      <b/>
      <sz val="12.0"/>
      <color rgb="FF000000"/>
      <name val="Arial"/>
    </font>
    <font>
      <sz val="12.0"/>
      <color rgb="FFFF0000"/>
      <name val="&quot;Aptos Narrow&quot;"/>
    </font>
    <font>
      <strike/>
      <sz val="12.0"/>
      <color rgb="FF000000"/>
      <name val="&quot;Aptos Narrow&quot;"/>
    </font>
    <font>
      <strike/>
      <color theme="1"/>
      <name val="Arial"/>
      <scheme val="minor"/>
    </font>
    <font>
      <sz val="12.0"/>
      <color theme="1"/>
      <name val="Arial"/>
      <scheme val="minor"/>
    </font>
    <font>
      <u/>
      <sz val="12.0"/>
      <color rgb="FF000000"/>
      <name val="&quot;Aptos Narrow&quot;"/>
    </font>
    <font>
      <sz val="12.0"/>
      <color rgb="FF000000"/>
      <name val="Arial"/>
    </font>
  </fonts>
  <fills count="137">
    <fill>
      <patternFill patternType="none"/>
    </fill>
    <fill>
      <patternFill patternType="lightGray"/>
    </fill>
    <fill>
      <patternFill patternType="solid">
        <fgColor rgb="FFD0E0E3"/>
        <bgColor rgb="FFD0E0E3"/>
      </patternFill>
    </fill>
    <fill>
      <patternFill patternType="solid">
        <fgColor rgb="FFFFFFFF"/>
        <bgColor rgb="FFFFFFFF"/>
      </patternFill>
    </fill>
    <fill>
      <patternFill patternType="solid">
        <fgColor rgb="FFF4F4F4"/>
        <bgColor rgb="FFF4F4F4"/>
      </patternFill>
    </fill>
    <fill>
      <patternFill patternType="solid">
        <fgColor rgb="FFFFFF00"/>
        <bgColor rgb="FFFFFF00"/>
      </patternFill>
    </fill>
    <fill>
      <patternFill patternType="solid">
        <fgColor rgb="FF8ED973"/>
        <bgColor rgb="FF8ED973"/>
      </patternFill>
    </fill>
    <fill>
      <patternFill patternType="solid">
        <fgColor rgb="FF90DA74"/>
        <bgColor rgb="FF90DA74"/>
      </patternFill>
    </fill>
    <fill>
      <patternFill patternType="solid">
        <fgColor rgb="FF9CDC76"/>
        <bgColor rgb="FF9CDC76"/>
      </patternFill>
    </fill>
    <fill>
      <patternFill patternType="solid">
        <fgColor rgb="FFA3DD77"/>
        <bgColor rgb="FFA3DD77"/>
      </patternFill>
    </fill>
    <fill>
      <patternFill patternType="solid">
        <fgColor rgb="FFDAE67F"/>
        <bgColor rgb="FFDAE67F"/>
      </patternFill>
    </fill>
    <fill>
      <patternFill patternType="solid">
        <fgColor rgb="FFCEE47D"/>
        <bgColor rgb="FFCEE47D"/>
      </patternFill>
    </fill>
    <fill>
      <patternFill patternType="solid">
        <fgColor rgb="FF97DB75"/>
        <bgColor rgb="FF97DB75"/>
      </patternFill>
    </fill>
    <fill>
      <patternFill patternType="solid">
        <fgColor rgb="FF92DA74"/>
        <bgColor rgb="FF92DA74"/>
      </patternFill>
    </fill>
    <fill>
      <patternFill patternType="solid">
        <fgColor rgb="FFA0DC76"/>
        <bgColor rgb="FFA0DC76"/>
      </patternFill>
    </fill>
    <fill>
      <patternFill patternType="solid">
        <fgColor rgb="FFA4DD77"/>
        <bgColor rgb="FFA4DD77"/>
      </patternFill>
    </fill>
    <fill>
      <patternFill patternType="solid">
        <fgColor rgb="FFEBE781"/>
        <bgColor rgb="FFEBE781"/>
      </patternFill>
    </fill>
    <fill>
      <patternFill patternType="solid">
        <fgColor rgb="FFF3E982"/>
        <bgColor rgb="FFF3E982"/>
      </patternFill>
    </fill>
    <fill>
      <patternFill patternType="solid">
        <fgColor rgb="FF95DB75"/>
        <bgColor rgb="FF95DB75"/>
      </patternFill>
    </fill>
    <fill>
      <patternFill patternType="solid">
        <fgColor rgb="FF94DA74"/>
        <bgColor rgb="FF94DA74"/>
      </patternFill>
    </fill>
    <fill>
      <patternFill patternType="solid">
        <fgColor rgb="FFA5DD77"/>
        <bgColor rgb="FFA5DD77"/>
      </patternFill>
    </fill>
    <fill>
      <patternFill patternType="solid">
        <fgColor rgb="FFADDE78"/>
        <bgColor rgb="FFADDE78"/>
      </patternFill>
    </fill>
    <fill>
      <patternFill patternType="solid">
        <fgColor rgb="FFE4E780"/>
        <bgColor rgb="FFE4E780"/>
      </patternFill>
    </fill>
    <fill>
      <patternFill patternType="solid">
        <fgColor rgb="FFDDE67F"/>
        <bgColor rgb="FFDDE67F"/>
      </patternFill>
    </fill>
    <fill>
      <patternFill patternType="solid">
        <fgColor rgb="FF9FDC76"/>
        <bgColor rgb="FF9FDC76"/>
      </patternFill>
    </fill>
    <fill>
      <patternFill patternType="solid">
        <fgColor rgb="FFC8E37C"/>
        <bgColor rgb="FFC8E37C"/>
      </patternFill>
    </fill>
    <fill>
      <patternFill patternType="solid">
        <fgColor rgb="FFB4E079"/>
        <bgColor rgb="FFB4E079"/>
      </patternFill>
    </fill>
    <fill>
      <patternFill patternType="solid">
        <fgColor rgb="FFF1E882"/>
        <bgColor rgb="FFF1E882"/>
      </patternFill>
    </fill>
    <fill>
      <patternFill patternType="solid">
        <fgColor rgb="FFF6E982"/>
        <bgColor rgb="FFF6E982"/>
      </patternFill>
    </fill>
    <fill>
      <patternFill patternType="solid">
        <fgColor rgb="FFACDE78"/>
        <bgColor rgb="FFACDE78"/>
      </patternFill>
    </fill>
    <fill>
      <patternFill patternType="solid">
        <fgColor rgb="FFDCE67F"/>
        <bgColor rgb="FFDCE67F"/>
      </patternFill>
    </fill>
    <fill>
      <patternFill patternType="solid">
        <fgColor rgb="FFD1E47E"/>
        <bgColor rgb="FFD1E47E"/>
      </patternFill>
    </fill>
    <fill>
      <patternFill patternType="solid">
        <fgColor rgb="FF9DDC76"/>
        <bgColor rgb="FF9DDC76"/>
      </patternFill>
    </fill>
    <fill>
      <patternFill patternType="solid">
        <fgColor rgb="FFABDE78"/>
        <bgColor rgb="FFABDE78"/>
      </patternFill>
    </fill>
    <fill>
      <patternFill patternType="solid">
        <fgColor rgb="FFECE881"/>
        <bgColor rgb="FFECE881"/>
      </patternFill>
    </fill>
    <fill>
      <patternFill patternType="solid">
        <fgColor rgb="FFF5EA83"/>
        <bgColor rgb="FFF5EA83"/>
      </patternFill>
    </fill>
    <fill>
      <patternFill patternType="solid">
        <fgColor rgb="FFA8DE77"/>
        <bgColor rgb="FFA8DE77"/>
      </patternFill>
    </fill>
    <fill>
      <patternFill patternType="solid">
        <fgColor rgb="FFE9E881"/>
        <bgColor rgb="FFE9E881"/>
      </patternFill>
    </fill>
    <fill>
      <patternFill patternType="solid">
        <fgColor rgb="FFCFE47D"/>
        <bgColor rgb="FFCFE47D"/>
      </patternFill>
    </fill>
    <fill>
      <patternFill patternType="solid">
        <fgColor rgb="FFD8E57F"/>
        <bgColor rgb="FFD8E57F"/>
      </patternFill>
    </fill>
    <fill>
      <patternFill patternType="solid">
        <fgColor rgb="FFBDE17B"/>
        <bgColor rgb="FFBDE17B"/>
      </patternFill>
    </fill>
    <fill>
      <patternFill patternType="solid">
        <fgColor rgb="FFC1E27B"/>
        <bgColor rgb="FFC1E27B"/>
      </patternFill>
    </fill>
    <fill>
      <patternFill patternType="solid">
        <fgColor rgb="FFD5E47D"/>
        <bgColor rgb="FFD5E47D"/>
      </patternFill>
    </fill>
    <fill>
      <patternFill patternType="solid">
        <fgColor rgb="FFDCE57E"/>
        <bgColor rgb="FFDCE57E"/>
      </patternFill>
    </fill>
    <fill>
      <patternFill patternType="solid">
        <fgColor rgb="FFD6E57E"/>
        <bgColor rgb="FFD6E57E"/>
      </patternFill>
    </fill>
    <fill>
      <patternFill patternType="solid">
        <fgColor rgb="FFD1E47D"/>
        <bgColor rgb="FFD1E47D"/>
      </patternFill>
    </fill>
    <fill>
      <patternFill patternType="solid">
        <fgColor rgb="FFCDE37D"/>
        <bgColor rgb="FFCDE37D"/>
      </patternFill>
    </fill>
    <fill>
      <patternFill patternType="solid">
        <fgColor rgb="FFF7EA83"/>
        <bgColor rgb="FFF7EA83"/>
      </patternFill>
    </fill>
    <fill>
      <patternFill patternType="solid">
        <fgColor rgb="FFF0E982"/>
        <bgColor rgb="FFF0E982"/>
      </patternFill>
    </fill>
    <fill>
      <patternFill patternType="solid">
        <fgColor rgb="FFCAE37C"/>
        <bgColor rgb="FFCAE37C"/>
      </patternFill>
    </fill>
    <fill>
      <patternFill patternType="solid">
        <fgColor rgb="FFB2DF79"/>
        <bgColor rgb="FFB2DF79"/>
      </patternFill>
    </fill>
    <fill>
      <patternFill patternType="solid">
        <fgColor rgb="FF9BDB75"/>
        <bgColor rgb="FF9BDB75"/>
      </patternFill>
    </fill>
    <fill>
      <patternFill patternType="solid">
        <fgColor rgb="FFE9E780"/>
        <bgColor rgb="FFE9E780"/>
      </patternFill>
    </fill>
    <fill>
      <patternFill patternType="solid">
        <fgColor rgb="FFE2E780"/>
        <bgColor rgb="FFE2E780"/>
      </patternFill>
    </fill>
    <fill>
      <patternFill patternType="solid">
        <fgColor rgb="FFF9EA83"/>
        <bgColor rgb="FFF9EA83"/>
      </patternFill>
    </fill>
    <fill>
      <patternFill patternType="solid">
        <fgColor rgb="FFF4E982"/>
        <bgColor rgb="FFF4E982"/>
      </patternFill>
    </fill>
    <fill>
      <patternFill patternType="solid">
        <fgColor rgb="FFF3E983"/>
        <bgColor rgb="FFF3E983"/>
      </patternFill>
    </fill>
    <fill>
      <patternFill patternType="solid">
        <fgColor rgb="FFFCEB84"/>
        <bgColor rgb="FFFCEB84"/>
      </patternFill>
    </fill>
    <fill>
      <patternFill patternType="solid">
        <fgColor rgb="FFEDE882"/>
        <bgColor rgb="FFEDE882"/>
      </patternFill>
    </fill>
    <fill>
      <patternFill patternType="solid">
        <fgColor rgb="FFAADE78"/>
        <bgColor rgb="FFAADE78"/>
      </patternFill>
    </fill>
    <fill>
      <patternFill patternType="solid">
        <fgColor rgb="FFDFE680"/>
        <bgColor rgb="FFDFE680"/>
      </patternFill>
    </fill>
    <fill>
      <patternFill patternType="solid">
        <fgColor rgb="FFEEE881"/>
        <bgColor rgb="FFEEE881"/>
      </patternFill>
    </fill>
    <fill>
      <patternFill patternType="solid">
        <fgColor rgb="FFE7E780"/>
        <bgColor rgb="FFE7E780"/>
      </patternFill>
    </fill>
    <fill>
      <patternFill patternType="solid">
        <fgColor rgb="FF99DB75"/>
        <bgColor rgb="FF99DB75"/>
      </patternFill>
    </fill>
    <fill>
      <patternFill patternType="solid">
        <fgColor rgb="FFE8E881"/>
        <bgColor rgb="FFE8E881"/>
      </patternFill>
    </fill>
    <fill>
      <patternFill patternType="solid">
        <fgColor rgb="FFC4E27C"/>
        <bgColor rgb="FFC4E27C"/>
      </patternFill>
    </fill>
    <fill>
      <patternFill patternType="solid">
        <fgColor rgb="FFC3E27B"/>
        <bgColor rgb="FFC3E27B"/>
      </patternFill>
    </fill>
    <fill>
      <patternFill patternType="solid">
        <fgColor rgb="FFE1E67F"/>
        <bgColor rgb="FFE1E67F"/>
      </patternFill>
    </fill>
    <fill>
      <patternFill patternType="solid">
        <fgColor rgb="FFD7E47E"/>
        <bgColor rgb="FFD7E47E"/>
      </patternFill>
    </fill>
    <fill>
      <patternFill patternType="solid">
        <fgColor rgb="FFE6E781"/>
        <bgColor rgb="FFE6E781"/>
      </patternFill>
    </fill>
    <fill>
      <patternFill patternType="solid">
        <fgColor rgb="FFC6E27B"/>
        <bgColor rgb="FFC6E27B"/>
      </patternFill>
    </fill>
    <fill>
      <patternFill patternType="solid">
        <fgColor rgb="FFC8E27B"/>
        <bgColor rgb="FFC8E27B"/>
      </patternFill>
    </fill>
    <fill>
      <patternFill patternType="solid">
        <fgColor rgb="FFAEDE77"/>
        <bgColor rgb="FFAEDE77"/>
      </patternFill>
    </fill>
    <fill>
      <patternFill patternType="solid">
        <fgColor rgb="FFB6DF79"/>
        <bgColor rgb="FFB6DF79"/>
      </patternFill>
    </fill>
    <fill>
      <patternFill patternType="solid">
        <fgColor rgb="FFD8E47E"/>
        <bgColor rgb="FFD8E47E"/>
      </patternFill>
    </fill>
    <fill>
      <patternFill patternType="solid">
        <fgColor rgb="FFE3E67F"/>
        <bgColor rgb="FFE3E67F"/>
      </patternFill>
    </fill>
    <fill>
      <patternFill patternType="solid">
        <fgColor rgb="FF93D973"/>
        <bgColor rgb="FF93D973"/>
      </patternFill>
    </fill>
    <fill>
      <patternFill patternType="solid">
        <fgColor rgb="FFA1DC75"/>
        <bgColor rgb="FFA1DC75"/>
      </patternFill>
    </fill>
    <fill>
      <patternFill patternType="solid">
        <fgColor rgb="FF9CDB75"/>
        <bgColor rgb="FF9CDB75"/>
      </patternFill>
    </fill>
    <fill>
      <patternFill patternType="solid">
        <fgColor rgb="FF96DA74"/>
        <bgColor rgb="FF96DA74"/>
      </patternFill>
    </fill>
    <fill>
      <patternFill patternType="solid">
        <fgColor rgb="FFF5E982"/>
        <bgColor rgb="FFF5E982"/>
      </patternFill>
    </fill>
    <fill>
      <patternFill patternType="solid">
        <fgColor rgb="FF97DA74"/>
        <bgColor rgb="FF97DA74"/>
      </patternFill>
    </fill>
    <fill>
      <patternFill patternType="solid">
        <fgColor rgb="FFA3DC76"/>
        <bgColor rgb="FFA3DC76"/>
      </patternFill>
    </fill>
    <fill>
      <patternFill patternType="solid">
        <fgColor rgb="FF9EDB75"/>
        <bgColor rgb="FF9EDB75"/>
      </patternFill>
    </fill>
    <fill>
      <patternFill patternType="solid">
        <fgColor rgb="FFBBE17A"/>
        <bgColor rgb="FFBBE17A"/>
      </patternFill>
    </fill>
    <fill>
      <patternFill patternType="solid">
        <fgColor rgb="FFB4DF78"/>
        <bgColor rgb="FFB4DF78"/>
      </patternFill>
    </fill>
    <fill>
      <patternFill patternType="solid">
        <fgColor rgb="FFD1E37D"/>
        <bgColor rgb="FFD1E37D"/>
      </patternFill>
    </fill>
    <fill>
      <patternFill patternType="solid">
        <fgColor rgb="FFA2DC76"/>
        <bgColor rgb="FFA2DC76"/>
      </patternFill>
    </fill>
    <fill>
      <patternFill patternType="solid">
        <fgColor rgb="FFFAEB84"/>
        <bgColor rgb="FFFAEB84"/>
      </patternFill>
    </fill>
    <fill>
      <patternFill patternType="solid">
        <fgColor rgb="FFE3E780"/>
        <bgColor rgb="FFE3E780"/>
      </patternFill>
    </fill>
    <fill>
      <patternFill patternType="solid">
        <fgColor rgb="FFE1E780"/>
        <bgColor rgb="FFE1E780"/>
      </patternFill>
    </fill>
    <fill>
      <patternFill patternType="solid">
        <fgColor rgb="FFA6DC76"/>
        <bgColor rgb="FFA6DC76"/>
      </patternFill>
    </fill>
    <fill>
      <patternFill patternType="solid">
        <fgColor rgb="FFB0DE78"/>
        <bgColor rgb="FFB0DE78"/>
      </patternFill>
    </fill>
    <fill>
      <patternFill patternType="solid">
        <fgColor rgb="FFB9DF79"/>
        <bgColor rgb="FFB9DF79"/>
      </patternFill>
    </fill>
    <fill>
      <patternFill patternType="solid">
        <fgColor rgb="FFF7E982"/>
        <bgColor rgb="FFF7E982"/>
      </patternFill>
    </fill>
    <fill>
      <patternFill patternType="solid">
        <fgColor rgb="FFF8EA83"/>
        <bgColor rgb="FFF8EA83"/>
      </patternFill>
    </fill>
    <fill>
      <patternFill patternType="solid">
        <fgColor rgb="FFB2DE78"/>
        <bgColor rgb="FFB2DE78"/>
      </patternFill>
    </fill>
    <fill>
      <patternFill patternType="solid">
        <fgColor rgb="FFC1E17A"/>
        <bgColor rgb="FFC1E17A"/>
      </patternFill>
    </fill>
    <fill>
      <patternFill patternType="solid">
        <fgColor rgb="FFF0E881"/>
        <bgColor rgb="FFF0E881"/>
      </patternFill>
    </fill>
    <fill>
      <patternFill patternType="solid">
        <fgColor rgb="FFACDD77"/>
        <bgColor rgb="FFACDD77"/>
      </patternFill>
    </fill>
    <fill>
      <patternFill patternType="solid">
        <fgColor rgb="FFA5DC76"/>
        <bgColor rgb="FFA5DC76"/>
      </patternFill>
    </fill>
    <fill>
      <patternFill patternType="solid">
        <fgColor rgb="FFB8E07A"/>
        <bgColor rgb="FFB8E07A"/>
      </patternFill>
    </fill>
    <fill>
      <patternFill patternType="solid">
        <fgColor rgb="FFF4EA83"/>
        <bgColor rgb="FFF4EA83"/>
      </patternFill>
    </fill>
    <fill>
      <patternFill patternType="solid">
        <fgColor rgb="FFDDE57F"/>
        <bgColor rgb="FFDDE57F"/>
      </patternFill>
    </fill>
    <fill>
      <patternFill patternType="solid">
        <fgColor rgb="FFFEEA83"/>
        <bgColor rgb="FFFEEA83"/>
      </patternFill>
    </fill>
    <fill>
      <patternFill patternType="solid">
        <fgColor rgb="FFB9E07A"/>
        <bgColor rgb="FFB9E07A"/>
      </patternFill>
    </fill>
    <fill>
      <patternFill patternType="solid">
        <fgColor rgb="FFBDE17A"/>
        <bgColor rgb="FFBDE17A"/>
      </patternFill>
    </fill>
    <fill>
      <patternFill patternType="solid">
        <fgColor rgb="FFEBE881"/>
        <bgColor rgb="FFEBE881"/>
      </patternFill>
    </fill>
    <fill>
      <patternFill patternType="solid">
        <fgColor rgb="FFEEE982"/>
        <bgColor rgb="FFEEE982"/>
      </patternFill>
    </fill>
    <fill>
      <patternFill patternType="solid">
        <fgColor rgb="FFFDEA83"/>
        <bgColor rgb="FFFDEA83"/>
      </patternFill>
    </fill>
    <fill>
      <patternFill patternType="solid">
        <fgColor rgb="FFAFDF78"/>
        <bgColor rgb="FFAFDF78"/>
      </patternFill>
    </fill>
    <fill>
      <patternFill patternType="solid">
        <fgColor rgb="FFE4E680"/>
        <bgColor rgb="FFE4E680"/>
      </patternFill>
    </fill>
    <fill>
      <patternFill patternType="solid">
        <fgColor rgb="FFB1DF79"/>
        <bgColor rgb="FFB1DF79"/>
      </patternFill>
    </fill>
    <fill>
      <patternFill patternType="solid">
        <fgColor rgb="FFBAE07A"/>
        <bgColor rgb="FFBAE07A"/>
      </patternFill>
    </fill>
    <fill>
      <patternFill patternType="solid">
        <fgColor rgb="FFC2E27B"/>
        <bgColor rgb="FFC2E27B"/>
      </patternFill>
    </fill>
    <fill>
      <patternFill patternType="solid">
        <fgColor rgb="FFC4E27B"/>
        <bgColor rgb="FFC4E27B"/>
      </patternFill>
    </fill>
    <fill>
      <patternFill patternType="solid">
        <fgColor rgb="FFFAEA83"/>
        <bgColor rgb="FFFAEA83"/>
      </patternFill>
    </fill>
    <fill>
      <patternFill patternType="solid">
        <fgColor rgb="FFFFEB84"/>
        <bgColor rgb="FFFFEB84"/>
      </patternFill>
    </fill>
    <fill>
      <patternFill patternType="solid">
        <fgColor rgb="FFD0E37D"/>
        <bgColor rgb="FFD0E37D"/>
      </patternFill>
    </fill>
    <fill>
      <patternFill patternType="solid">
        <fgColor rgb="FFD3E47D"/>
        <bgColor rgb="FFD3E47D"/>
      </patternFill>
    </fill>
    <fill>
      <patternFill patternType="solid">
        <fgColor rgb="FFECE882"/>
        <bgColor rgb="FFECE882"/>
      </patternFill>
    </fill>
    <fill>
      <patternFill patternType="solid">
        <fgColor rgb="FFCEE37C"/>
        <bgColor rgb="FFCEE37C"/>
      </patternFill>
    </fill>
    <fill>
      <patternFill patternType="solid">
        <fgColor rgb="FFCDE37C"/>
        <bgColor rgb="FFCDE37C"/>
      </patternFill>
    </fill>
    <fill>
      <patternFill patternType="solid">
        <fgColor rgb="FF91D973"/>
        <bgColor rgb="FF91D973"/>
      </patternFill>
    </fill>
    <fill>
      <patternFill patternType="solid">
        <fgColor rgb="FF95DA74"/>
        <bgColor rgb="FF95DA74"/>
      </patternFill>
    </fill>
    <fill>
      <patternFill patternType="solid">
        <fgColor rgb="FFCBE27C"/>
        <bgColor rgb="FFCBE27C"/>
      </patternFill>
    </fill>
    <fill>
      <patternFill patternType="solid">
        <fgColor rgb="FF8FD973"/>
        <bgColor rgb="FF8FD973"/>
      </patternFill>
    </fill>
    <fill>
      <patternFill patternType="solid">
        <fgColor rgb="FFBAE079"/>
        <bgColor rgb="FFBAE079"/>
      </patternFill>
    </fill>
    <fill>
      <patternFill patternType="solid">
        <fgColor rgb="FF9ADB74"/>
        <bgColor rgb="FF9ADB74"/>
      </patternFill>
    </fill>
    <fill>
      <patternFill patternType="solid">
        <fgColor rgb="FFBDE07A"/>
        <bgColor rgb="FFBDE07A"/>
      </patternFill>
    </fill>
    <fill>
      <patternFill patternType="solid">
        <fgColor rgb="FFCAE27C"/>
        <bgColor rgb="FFCAE27C"/>
      </patternFill>
    </fill>
    <fill>
      <patternFill patternType="solid">
        <fgColor rgb="FF98DA74"/>
        <bgColor rgb="FF98DA74"/>
      </patternFill>
    </fill>
    <fill>
      <patternFill patternType="solid">
        <fgColor rgb="FFABDD77"/>
        <bgColor rgb="FFABDD77"/>
      </patternFill>
    </fill>
    <fill>
      <patternFill patternType="solid">
        <fgColor rgb="FFE6E780"/>
        <bgColor rgb="FFE6E780"/>
      </patternFill>
    </fill>
    <fill>
      <patternFill patternType="solid">
        <fgColor rgb="FFA0DB75"/>
        <bgColor rgb="FFA0DB75"/>
      </patternFill>
    </fill>
    <fill>
      <patternFill patternType="solid">
        <fgColor rgb="FFC2E17A"/>
        <bgColor rgb="FFC2E17A"/>
      </patternFill>
    </fill>
    <fill>
      <patternFill patternType="solid">
        <fgColor rgb="FFAFDE78"/>
        <bgColor rgb="FFAFDE78"/>
      </patternFill>
    </fill>
  </fills>
  <borders count="5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25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0" xfId="0" applyAlignment="1" applyFont="1">
      <alignment readingOrder="0" shrinkToFit="0" wrapText="0"/>
    </xf>
    <xf borderId="0" fillId="2" fontId="2" numFmtId="0" xfId="0" applyAlignment="1" applyFill="1" applyFont="1">
      <alignment readingOrder="0"/>
    </xf>
    <xf borderId="0" fillId="2" fontId="3" numFmtId="0" xfId="0" applyAlignment="1" applyFont="1">
      <alignment readingOrder="0" shrinkToFit="0" vertical="bottom" wrapText="0"/>
    </xf>
    <xf borderId="0" fillId="2" fontId="2" numFmtId="0" xfId="0" applyFont="1"/>
    <xf borderId="0" fillId="2" fontId="1" numFmtId="0" xfId="0" applyAlignment="1" applyFont="1">
      <alignment readingOrder="0"/>
    </xf>
    <xf borderId="0" fillId="2" fontId="1" numFmtId="0" xfId="0" applyFont="1"/>
    <xf borderId="0" fillId="2" fontId="0" numFmtId="0" xfId="0" applyAlignment="1" applyFont="1">
      <alignment readingOrder="0" shrinkToFit="0" vertical="bottom" wrapText="0"/>
    </xf>
    <xf borderId="0" fillId="2" fontId="4" numFmtId="0" xfId="0" applyAlignment="1" applyFont="1">
      <alignment readingOrder="0"/>
    </xf>
    <xf borderId="0" fillId="2" fontId="4" numFmtId="0" xfId="0" applyFont="1"/>
    <xf borderId="0" fillId="0" fontId="5" numFmtId="0" xfId="0" applyAlignment="1" applyFont="1">
      <alignment readingOrder="0"/>
    </xf>
    <xf borderId="0" fillId="0" fontId="1" numFmtId="0" xfId="0" applyAlignment="1" applyFont="1">
      <alignment shrinkToFit="0" wrapText="0"/>
    </xf>
    <xf borderId="0" fillId="3" fontId="3" numFmtId="0" xfId="0" applyAlignment="1" applyFill="1" applyFont="1">
      <alignment horizontal="left" readingOrder="0" shrinkToFit="0" wrapText="0"/>
    </xf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6" numFmtId="0" xfId="0" applyAlignment="1" applyFont="1">
      <alignment readingOrder="0" shrinkToFit="0" wrapText="0"/>
    </xf>
    <xf borderId="0" fillId="0" fontId="3" numFmtId="0" xfId="0" applyAlignment="1" applyFont="1">
      <alignment readingOrder="0" shrinkToFit="0" vertical="bottom" wrapText="0"/>
    </xf>
    <xf borderId="0" fillId="0" fontId="7" numFmtId="0" xfId="0" applyAlignment="1" applyFont="1">
      <alignment horizontal="left" vertical="bottom"/>
    </xf>
    <xf borderId="0" fillId="0" fontId="7" numFmtId="0" xfId="0" applyAlignment="1" applyFont="1">
      <alignment horizontal="right" vertical="bottom"/>
    </xf>
    <xf borderId="0" fillId="0" fontId="7" numFmtId="0" xfId="0" applyAlignment="1" applyFont="1">
      <alignment horizontal="left" readingOrder="0" vertical="bottom"/>
    </xf>
    <xf borderId="0" fillId="0" fontId="7" numFmtId="0" xfId="0" applyAlignment="1" applyFont="1">
      <alignment horizontal="right" readingOrder="0" vertical="bottom"/>
    </xf>
    <xf borderId="0" fillId="2" fontId="8" numFmtId="0" xfId="0" applyAlignment="1" applyFont="1">
      <alignment readingOrder="0"/>
    </xf>
    <xf borderId="0" fillId="2" fontId="7" numFmtId="0" xfId="0" applyAlignment="1" applyFont="1">
      <alignment readingOrder="0" vertical="bottom"/>
    </xf>
    <xf borderId="0" fillId="2" fontId="7" numFmtId="0" xfId="0" applyAlignment="1" applyFont="1">
      <alignment vertical="bottom"/>
    </xf>
    <xf borderId="0" fillId="2" fontId="7" numFmtId="11" xfId="0" applyAlignment="1" applyFont="1" applyNumberFormat="1">
      <alignment vertical="bottom"/>
    </xf>
    <xf borderId="0" fillId="0" fontId="8" numFmtId="0" xfId="0" applyAlignment="1" applyFont="1">
      <alignment readingOrder="0"/>
    </xf>
    <xf borderId="0" fillId="4" fontId="9" numFmtId="0" xfId="0" applyAlignment="1" applyFill="1" applyFont="1">
      <alignment readingOrder="0"/>
    </xf>
    <xf borderId="0" fillId="3" fontId="10" numFmtId="0" xfId="0" applyAlignment="1" applyFont="1">
      <alignment readingOrder="0"/>
    </xf>
    <xf borderId="0" fillId="3" fontId="11" numFmtId="0" xfId="0" applyAlignment="1" applyFont="1">
      <alignment readingOrder="0"/>
    </xf>
    <xf borderId="1" fillId="0" fontId="12" numFmtId="0" xfId="0" applyAlignment="1" applyBorder="1" applyFont="1">
      <alignment horizontal="center" readingOrder="0" shrinkToFit="0" vertical="bottom" wrapText="0"/>
    </xf>
    <xf borderId="2" fillId="0" fontId="12" numFmtId="0" xfId="0" applyAlignment="1" applyBorder="1" applyFont="1">
      <alignment horizontal="center" readingOrder="0" shrinkToFit="0" vertical="bottom" wrapText="0"/>
    </xf>
    <xf borderId="0" fillId="0" fontId="13" numFmtId="0" xfId="0" applyAlignment="1" applyFont="1">
      <alignment shrinkToFit="0" vertical="bottom" wrapText="0"/>
    </xf>
    <xf borderId="3" fillId="0" fontId="14" numFmtId="0" xfId="0" applyAlignment="1" applyBorder="1" applyFont="1">
      <alignment horizontal="center" readingOrder="0" shrinkToFit="0" vertical="bottom" wrapText="0"/>
    </xf>
    <xf borderId="4" fillId="0" fontId="15" numFmtId="0" xfId="0" applyAlignment="1" applyBorder="1" applyFont="1">
      <alignment horizontal="center" readingOrder="0" shrinkToFit="0" vertical="bottom" wrapText="0"/>
    </xf>
    <xf borderId="4" fillId="0" fontId="15" numFmtId="0" xfId="0" applyAlignment="1" applyBorder="1" applyFont="1">
      <alignment horizontal="center" shrinkToFit="0" vertical="bottom" wrapText="0"/>
    </xf>
    <xf borderId="4" fillId="0" fontId="16" numFmtId="0" xfId="0" applyAlignment="1" applyBorder="1" applyFont="1">
      <alignment horizontal="center" readingOrder="0" shrinkToFit="0" vertical="bottom" wrapText="0"/>
    </xf>
    <xf borderId="0" fillId="0" fontId="17" numFmtId="0" xfId="0" applyAlignment="1" applyFont="1">
      <alignment shrinkToFit="0" vertical="bottom" wrapText="0"/>
    </xf>
    <xf borderId="3" fillId="0" fontId="15" numFmtId="0" xfId="0" applyAlignment="1" applyBorder="1" applyFont="1">
      <alignment horizontal="center" readingOrder="0" shrinkToFit="0" vertical="top" wrapText="0"/>
    </xf>
    <xf borderId="4" fillId="0" fontId="15" numFmtId="0" xfId="0" applyAlignment="1" applyBorder="1" applyFont="1">
      <alignment horizontal="center" readingOrder="0" shrinkToFit="0" vertical="top" wrapText="0"/>
    </xf>
    <xf borderId="4" fillId="0" fontId="15" numFmtId="0" xfId="0" applyAlignment="1" applyBorder="1" applyFont="1">
      <alignment horizontal="center" shrinkToFit="0" vertical="top" wrapText="0"/>
    </xf>
    <xf borderId="3" fillId="0" fontId="15" numFmtId="0" xfId="0" applyAlignment="1" applyBorder="1" applyFont="1">
      <alignment horizontal="center" readingOrder="0" shrinkToFit="0" vertical="bottom" wrapText="0"/>
    </xf>
    <xf borderId="4" fillId="0" fontId="18" numFmtId="0" xfId="0" applyAlignment="1" applyBorder="1" applyFont="1">
      <alignment horizontal="center" readingOrder="0" shrinkToFit="0" vertical="bottom" wrapText="0"/>
    </xf>
    <xf borderId="4" fillId="0" fontId="17" numFmtId="0" xfId="0" applyAlignment="1" applyBorder="1" applyFont="1">
      <alignment shrinkToFit="0" vertical="bottom" wrapText="0"/>
    </xf>
    <xf borderId="4" fillId="0" fontId="19" numFmtId="0" xfId="0" applyAlignment="1" applyBorder="1" applyFont="1">
      <alignment horizontal="center" shrinkToFit="0" vertical="bottom" wrapText="0"/>
    </xf>
    <xf borderId="4" fillId="0" fontId="15" numFmtId="0" xfId="0" applyAlignment="1" applyBorder="1" applyFont="1">
      <alignment horizontal="center" shrinkToFit="0" vertical="bottom" wrapText="0"/>
    </xf>
    <xf borderId="4" fillId="0" fontId="20" numFmtId="0" xfId="0" applyAlignment="1" applyBorder="1" applyFont="1">
      <alignment horizontal="center" shrinkToFit="0" vertical="bottom" wrapText="0"/>
    </xf>
    <xf borderId="4" fillId="0" fontId="21" numFmtId="0" xfId="0" applyAlignment="1" applyBorder="1" applyFont="1">
      <alignment horizontal="center" readingOrder="0" shrinkToFit="0" vertical="bottom" wrapText="0"/>
    </xf>
    <xf borderId="3" fillId="0" fontId="20" numFmtId="0" xfId="0" applyAlignment="1" applyBorder="1" applyFont="1">
      <alignment horizontal="center" readingOrder="0" shrinkToFit="0" vertical="top" wrapText="0"/>
    </xf>
    <xf borderId="4" fillId="0" fontId="20" numFmtId="0" xfId="0" applyAlignment="1" applyBorder="1" applyFont="1">
      <alignment horizontal="center" readingOrder="0" shrinkToFit="0" vertical="bottom" wrapText="0"/>
    </xf>
    <xf borderId="4" fillId="0" fontId="22" numFmtId="0" xfId="0" applyAlignment="1" applyBorder="1" applyFont="1">
      <alignment horizontal="center" readingOrder="0" shrinkToFit="0" vertical="bottom" wrapText="0"/>
    </xf>
    <xf borderId="4" fillId="0" fontId="20" numFmtId="0" xfId="0" applyAlignment="1" applyBorder="1" applyFont="1">
      <alignment horizontal="center" readingOrder="0" shrinkToFit="0" vertical="top" wrapText="0"/>
    </xf>
    <xf borderId="4" fillId="0" fontId="23" numFmtId="0" xfId="0" applyAlignment="1" applyBorder="1" applyFont="1">
      <alignment horizontal="center" readingOrder="0" shrinkToFit="0" vertical="top" wrapText="0"/>
    </xf>
    <xf borderId="0" fillId="0" fontId="15" numFmtId="0" xfId="0" applyAlignment="1" applyFont="1">
      <alignment horizontal="center" shrinkToFit="0" vertical="bottom" wrapText="0"/>
    </xf>
    <xf borderId="3" fillId="0" fontId="15" numFmtId="0" xfId="0" applyAlignment="1" applyBorder="1" applyFont="1">
      <alignment horizontal="center" shrinkToFit="0" vertical="bottom" wrapText="0"/>
    </xf>
    <xf borderId="4" fillId="0" fontId="15" numFmtId="11" xfId="0" applyAlignment="1" applyBorder="1" applyFont="1" applyNumberFormat="1">
      <alignment horizontal="center" readingOrder="0" shrinkToFit="0" vertical="bottom" wrapText="0"/>
    </xf>
    <xf borderId="4" fillId="0" fontId="24" numFmtId="0" xfId="0" applyAlignment="1" applyBorder="1" applyFont="1">
      <alignment horizontal="center" readingOrder="0" shrinkToFit="0" vertical="bottom" wrapText="0"/>
    </xf>
    <xf borderId="0" fillId="0" fontId="15" numFmtId="0" xfId="0" applyAlignment="1" applyFont="1">
      <alignment horizontal="center" readingOrder="0" shrinkToFit="0" vertical="bottom" wrapText="0"/>
    </xf>
    <xf borderId="4" fillId="0" fontId="19" numFmtId="0" xfId="0" applyAlignment="1" applyBorder="1" applyFont="1">
      <alignment horizontal="center" readingOrder="0" shrinkToFit="0" vertical="bottom" wrapText="0"/>
    </xf>
    <xf borderId="3" fillId="0" fontId="25" numFmtId="0" xfId="0" applyAlignment="1" applyBorder="1" applyFont="1">
      <alignment horizontal="center" readingOrder="0" shrinkToFit="0" vertical="top" wrapText="0"/>
    </xf>
    <xf borderId="3" fillId="0" fontId="26" numFmtId="0" xfId="0" applyAlignment="1" applyBorder="1" applyFont="1">
      <alignment horizontal="center" readingOrder="0" shrinkToFit="0" vertical="bottom" wrapText="0"/>
    </xf>
    <xf borderId="3" fillId="0" fontId="27" numFmtId="0" xfId="0" applyAlignment="1" applyBorder="1" applyFont="1">
      <alignment horizontal="center" readingOrder="0" shrinkToFit="0" vertical="top" wrapText="0"/>
    </xf>
    <xf borderId="3" fillId="0" fontId="28" numFmtId="0" xfId="0" applyAlignment="1" applyBorder="1" applyFont="1">
      <alignment horizontal="center" readingOrder="0" shrinkToFit="0" vertical="top" wrapText="0"/>
    </xf>
    <xf borderId="4" fillId="0" fontId="18" numFmtId="0" xfId="0" applyAlignment="1" applyBorder="1" applyFont="1">
      <alignment horizontal="center" shrinkToFit="0" vertical="bottom" wrapText="0"/>
    </xf>
    <xf borderId="3" fillId="0" fontId="29" numFmtId="0" xfId="0" applyAlignment="1" applyBorder="1" applyFont="1">
      <alignment horizontal="center" readingOrder="0" shrinkToFit="0" vertical="bottom" wrapText="0"/>
    </xf>
    <xf borderId="4" fillId="0" fontId="29" numFmtId="0" xfId="0" applyAlignment="1" applyBorder="1" applyFont="1">
      <alignment horizontal="center" readingOrder="0" shrinkToFit="0" vertical="bottom" wrapText="0"/>
    </xf>
    <xf borderId="4" fillId="0" fontId="29" numFmtId="0" xfId="0" applyAlignment="1" applyBorder="1" applyFont="1">
      <alignment horizontal="center" shrinkToFit="0" vertical="bottom" wrapText="0"/>
    </xf>
    <xf borderId="4" fillId="0" fontId="30" numFmtId="0" xfId="0" applyAlignment="1" applyBorder="1" applyFont="1">
      <alignment horizontal="center" readingOrder="0" shrinkToFit="0" vertical="bottom" wrapText="0"/>
    </xf>
    <xf borderId="3" fillId="0" fontId="15" numFmtId="0" xfId="0" applyAlignment="1" applyBorder="1" applyFont="1">
      <alignment horizontal="center" readingOrder="0" vertical="bottom"/>
    </xf>
    <xf borderId="4" fillId="0" fontId="15" numFmtId="11" xfId="0" applyAlignment="1" applyBorder="1" applyFont="1" applyNumberFormat="1">
      <alignment horizontal="center" shrinkToFit="0" vertical="bottom" wrapText="0"/>
    </xf>
    <xf borderId="2" fillId="0" fontId="15" numFmtId="0" xfId="0" applyAlignment="1" applyBorder="1" applyFont="1">
      <alignment horizontal="center" shrinkToFit="0" vertical="bottom" wrapText="0"/>
    </xf>
    <xf borderId="3" fillId="0" fontId="31" numFmtId="0" xfId="0" applyAlignment="1" applyBorder="1" applyFont="1">
      <alignment horizontal="center" readingOrder="0" shrinkToFit="0" vertical="bottom" wrapText="0"/>
    </xf>
    <xf borderId="4" fillId="0" fontId="31" numFmtId="0" xfId="0" applyAlignment="1" applyBorder="1" applyFont="1">
      <alignment horizontal="center" readingOrder="0" shrinkToFit="0" vertical="bottom" wrapText="0"/>
    </xf>
    <xf borderId="4" fillId="0" fontId="31" numFmtId="0" xfId="0" applyAlignment="1" applyBorder="1" applyFont="1">
      <alignment horizontal="center" shrinkToFit="0" vertical="bottom" wrapText="0"/>
    </xf>
    <xf borderId="2" fillId="0" fontId="15" numFmtId="0" xfId="0" applyAlignment="1" applyBorder="1" applyFont="1">
      <alignment horizontal="center" readingOrder="0" shrinkToFit="0" vertical="bottom" wrapText="0"/>
    </xf>
    <xf borderId="0" fillId="0" fontId="17" numFmtId="0" xfId="0" applyAlignment="1" applyFont="1">
      <alignment shrinkToFit="0" vertical="bottom" wrapText="0"/>
    </xf>
    <xf borderId="4" fillId="0" fontId="15" numFmtId="3" xfId="0" applyAlignment="1" applyBorder="1" applyFont="1" applyNumberFormat="1">
      <alignment horizontal="center" readingOrder="0" shrinkToFit="0" vertical="bottom" wrapText="0"/>
    </xf>
    <xf borderId="0" fillId="0" fontId="17" numFmtId="0" xfId="0" applyAlignment="1" applyFont="1">
      <alignment horizontal="center" shrinkToFit="0" vertical="bottom" wrapText="0"/>
    </xf>
    <xf borderId="3" fillId="0" fontId="32" numFmtId="0" xfId="0" applyAlignment="1" applyBorder="1" applyFont="1">
      <alignment horizontal="center" readingOrder="0" shrinkToFit="0" vertical="bottom" wrapText="0"/>
    </xf>
    <xf borderId="0" fillId="0" fontId="17" numFmtId="0" xfId="0" applyAlignment="1" applyFont="1">
      <alignment horizontal="center" readingOrder="0" shrinkToFit="0" vertical="bottom" wrapText="0"/>
    </xf>
    <xf borderId="3" fillId="0" fontId="33" numFmtId="0" xfId="0" applyAlignment="1" applyBorder="1" applyFont="1">
      <alignment horizontal="center" readingOrder="0" shrinkToFit="0" vertical="bottom" wrapText="0"/>
    </xf>
    <xf borderId="0" fillId="0" fontId="34" numFmtId="0" xfId="0" applyAlignment="1" applyFont="1">
      <alignment horizontal="center" readingOrder="0" shrinkToFit="0" vertical="bottom" wrapText="0"/>
    </xf>
    <xf borderId="0" fillId="0" fontId="35" numFmtId="0" xfId="0" applyAlignment="1" applyFont="1">
      <alignment horizontal="center" shrinkToFit="0" vertical="bottom" wrapText="0"/>
    </xf>
    <xf borderId="0" fillId="0" fontId="35" numFmtId="0" xfId="0" applyAlignment="1" applyFont="1">
      <alignment horizontal="center" readingOrder="0" shrinkToFit="0" vertical="bottom" wrapText="0"/>
    </xf>
    <xf borderId="0" fillId="0" fontId="36" numFmtId="0" xfId="0" applyAlignment="1" applyFont="1">
      <alignment horizontal="center" readingOrder="0" shrinkToFit="0" vertical="bottom" wrapText="0"/>
    </xf>
    <xf borderId="0" fillId="0" fontId="35" numFmtId="0" xfId="0" applyAlignment="1" applyFont="1">
      <alignment horizontal="center" shrinkToFit="0" vertical="bottom" wrapText="0"/>
    </xf>
    <xf borderId="0" fillId="0" fontId="35" numFmtId="11" xfId="0" applyAlignment="1" applyFont="1" applyNumberFormat="1">
      <alignment horizontal="center" readingOrder="0" shrinkToFit="0" vertical="bottom" wrapText="0"/>
    </xf>
    <xf borderId="0" fillId="0" fontId="35" numFmtId="164" xfId="0" applyAlignment="1" applyFont="1" applyNumberFormat="1">
      <alignment horizontal="center" readingOrder="0" shrinkToFit="0" vertical="bottom" wrapText="0"/>
    </xf>
    <xf borderId="0" fillId="0" fontId="35" numFmtId="165" xfId="0" applyAlignment="1" applyFont="1" applyNumberFormat="1">
      <alignment horizontal="center" readingOrder="0" shrinkToFit="0" vertical="bottom" wrapText="0"/>
    </xf>
    <xf borderId="0" fillId="0" fontId="35" numFmtId="3" xfId="0" applyAlignment="1" applyFont="1" applyNumberFormat="1">
      <alignment horizontal="center" readingOrder="0" shrinkToFit="0" vertical="bottom" wrapText="0"/>
    </xf>
    <xf borderId="0" fillId="0" fontId="35" numFmtId="0" xfId="0" applyAlignment="1" applyFont="1">
      <alignment horizontal="center" readingOrder="0" vertical="bottom"/>
    </xf>
    <xf borderId="0" fillId="0" fontId="37" numFmtId="0" xfId="0" applyAlignment="1" applyFont="1">
      <alignment horizontal="center" readingOrder="0" shrinkToFit="0" vertical="bottom" wrapText="0"/>
    </xf>
    <xf borderId="0" fillId="0" fontId="34" numFmtId="0" xfId="0" applyAlignment="1" applyFont="1">
      <alignment readingOrder="0" shrinkToFit="0" vertical="bottom" wrapText="0"/>
    </xf>
    <xf borderId="0" fillId="0" fontId="35" numFmtId="166" xfId="0" applyAlignment="1" applyFont="1" applyNumberFormat="1">
      <alignment horizontal="center" readingOrder="0" shrinkToFit="0" vertical="bottom" wrapText="0"/>
    </xf>
    <xf borderId="0" fillId="5" fontId="35" numFmtId="0" xfId="0" applyAlignment="1" applyFill="1" applyFont="1">
      <alignment horizontal="center" readingOrder="0" shrinkToFit="0" vertical="bottom" wrapText="0"/>
    </xf>
    <xf borderId="0" fillId="0" fontId="35" numFmtId="0" xfId="0" applyAlignment="1" applyFont="1">
      <alignment readingOrder="0" shrinkToFit="0" vertical="bottom" wrapText="0"/>
    </xf>
    <xf borderId="0" fillId="2" fontId="38" numFmtId="0" xfId="0" applyAlignment="1" applyFont="1">
      <alignment horizontal="center" readingOrder="0" shrinkToFit="0" vertical="bottom" wrapText="0"/>
    </xf>
    <xf borderId="0" fillId="2" fontId="35" numFmtId="0" xfId="0" applyAlignment="1" applyFont="1">
      <alignment horizontal="center" readingOrder="0" shrinkToFit="0" vertical="bottom" wrapText="0"/>
    </xf>
    <xf borderId="0" fillId="2" fontId="35" numFmtId="167" xfId="0" applyAlignment="1" applyFont="1" applyNumberFormat="1">
      <alignment horizontal="center" readingOrder="0" shrinkToFit="0" vertical="bottom" wrapText="0"/>
    </xf>
    <xf borderId="0" fillId="2" fontId="35" numFmtId="11" xfId="0" applyAlignment="1" applyFont="1" applyNumberFormat="1">
      <alignment horizontal="center" readingOrder="0" shrinkToFit="0" vertical="bottom" wrapText="0"/>
    </xf>
    <xf borderId="0" fillId="2" fontId="35" numFmtId="166" xfId="0" applyAlignment="1" applyFont="1" applyNumberFormat="1">
      <alignment horizontal="center" readingOrder="0" shrinkToFit="0" vertical="bottom" wrapText="0"/>
    </xf>
    <xf borderId="0" fillId="2" fontId="35" numFmtId="0" xfId="0" applyAlignment="1" applyFont="1">
      <alignment readingOrder="0" shrinkToFit="0" vertical="bottom" wrapText="0"/>
    </xf>
    <xf borderId="0" fillId="0" fontId="39" numFmtId="0" xfId="0" applyAlignment="1" applyFont="1">
      <alignment horizontal="center" readingOrder="0" shrinkToFit="0" vertical="bottom" wrapText="0"/>
    </xf>
    <xf borderId="0" fillId="0" fontId="39" numFmtId="167" xfId="0" applyAlignment="1" applyFont="1" applyNumberFormat="1">
      <alignment horizontal="center" readingOrder="0" shrinkToFit="0" vertical="bottom" wrapText="0"/>
    </xf>
    <xf borderId="0" fillId="0" fontId="39" numFmtId="166" xfId="0" applyAlignment="1" applyFont="1" applyNumberFormat="1">
      <alignment horizontal="center" readingOrder="0" shrinkToFit="0" vertical="bottom" wrapText="0"/>
    </xf>
    <xf borderId="0" fillId="0" fontId="39" numFmtId="0" xfId="0" applyAlignment="1" applyFont="1">
      <alignment readingOrder="0" shrinkToFit="0" vertical="bottom" wrapText="0"/>
    </xf>
    <xf borderId="0" fillId="0" fontId="40" numFmtId="0" xfId="0" applyFont="1"/>
    <xf borderId="0" fillId="0" fontId="35" numFmtId="168" xfId="0" applyAlignment="1" applyFont="1" applyNumberFormat="1">
      <alignment horizontal="center" readingOrder="0" shrinkToFit="0" vertical="bottom" wrapText="0"/>
    </xf>
    <xf borderId="0" fillId="0" fontId="41" numFmtId="0" xfId="0" applyAlignment="1" applyFont="1">
      <alignment horizontal="center" readingOrder="0"/>
    </xf>
    <xf borderId="0" fillId="2" fontId="41" numFmtId="0" xfId="0" applyAlignment="1" applyFont="1">
      <alignment horizontal="center" readingOrder="0"/>
    </xf>
    <xf borderId="0" fillId="0" fontId="35" numFmtId="169" xfId="0" applyAlignment="1" applyFont="1" applyNumberFormat="1">
      <alignment horizontal="center" readingOrder="0" shrinkToFit="0" vertical="bottom" wrapText="0"/>
    </xf>
    <xf borderId="0" fillId="0" fontId="35" numFmtId="0" xfId="0" applyAlignment="1" applyFont="1">
      <alignment horizontal="center" readingOrder="0" shrinkToFit="0" wrapText="0"/>
    </xf>
    <xf borderId="0" fillId="0" fontId="35" numFmtId="0" xfId="0" applyAlignment="1" applyFont="1">
      <alignment shrinkToFit="0" vertical="bottom" wrapText="0"/>
    </xf>
    <xf borderId="0" fillId="0" fontId="34" numFmtId="0" xfId="0" applyAlignment="1" applyFont="1">
      <alignment horizontal="center" readingOrder="0" shrinkToFit="0" wrapText="0"/>
    </xf>
    <xf borderId="0" fillId="6" fontId="35" numFmtId="0" xfId="0" applyAlignment="1" applyFill="1" applyFont="1">
      <alignment horizontal="right" readingOrder="0" shrinkToFit="0" vertical="bottom" wrapText="0"/>
    </xf>
    <xf borderId="0" fillId="7" fontId="35" numFmtId="0" xfId="0" applyAlignment="1" applyFill="1" applyFont="1">
      <alignment horizontal="right" readingOrder="0" shrinkToFit="0" vertical="bottom" wrapText="0"/>
    </xf>
    <xf borderId="0" fillId="8" fontId="35" numFmtId="0" xfId="0" applyAlignment="1" applyFill="1" applyFont="1">
      <alignment horizontal="right" readingOrder="0" shrinkToFit="0" vertical="bottom" wrapText="0"/>
    </xf>
    <xf borderId="0" fillId="9" fontId="35" numFmtId="0" xfId="0" applyAlignment="1" applyFill="1" applyFont="1">
      <alignment horizontal="right" readingOrder="0" shrinkToFit="0" vertical="bottom" wrapText="0"/>
    </xf>
    <xf borderId="0" fillId="10" fontId="35" numFmtId="0" xfId="0" applyAlignment="1" applyFill="1" applyFont="1">
      <alignment horizontal="right" readingOrder="0" shrinkToFit="0" vertical="bottom" wrapText="0"/>
    </xf>
    <xf borderId="0" fillId="11" fontId="35" numFmtId="0" xfId="0" applyAlignment="1" applyFill="1" applyFont="1">
      <alignment horizontal="right" readingOrder="0" shrinkToFit="0" vertical="bottom" wrapText="0"/>
    </xf>
    <xf borderId="0" fillId="12" fontId="35" numFmtId="0" xfId="0" applyAlignment="1" applyFill="1" applyFont="1">
      <alignment horizontal="right" readingOrder="0" shrinkToFit="0" vertical="bottom" wrapText="0"/>
    </xf>
    <xf borderId="0" fillId="13" fontId="35" numFmtId="0" xfId="0" applyAlignment="1" applyFill="1" applyFont="1">
      <alignment horizontal="right" readingOrder="0" shrinkToFit="0" vertical="bottom" wrapText="0"/>
    </xf>
    <xf borderId="0" fillId="14" fontId="35" numFmtId="0" xfId="0" applyAlignment="1" applyFill="1" applyFont="1">
      <alignment horizontal="right" readingOrder="0" shrinkToFit="0" vertical="bottom" wrapText="0"/>
    </xf>
    <xf borderId="0" fillId="15" fontId="35" numFmtId="0" xfId="0" applyAlignment="1" applyFill="1" applyFont="1">
      <alignment horizontal="right" readingOrder="0" shrinkToFit="0" vertical="bottom" wrapText="0"/>
    </xf>
    <xf borderId="0" fillId="16" fontId="35" numFmtId="0" xfId="0" applyAlignment="1" applyFill="1" applyFont="1">
      <alignment horizontal="right" readingOrder="0" shrinkToFit="0" vertical="bottom" wrapText="0"/>
    </xf>
    <xf borderId="0" fillId="17" fontId="35" numFmtId="0" xfId="0" applyAlignment="1" applyFill="1" applyFont="1">
      <alignment horizontal="right" readingOrder="0" shrinkToFit="0" vertical="bottom" wrapText="0"/>
    </xf>
    <xf borderId="0" fillId="18" fontId="35" numFmtId="0" xfId="0" applyAlignment="1" applyFill="1" applyFont="1">
      <alignment horizontal="right" readingOrder="0" shrinkToFit="0" vertical="bottom" wrapText="0"/>
    </xf>
    <xf borderId="0" fillId="19" fontId="35" numFmtId="0" xfId="0" applyAlignment="1" applyFill="1" applyFont="1">
      <alignment horizontal="right" readingOrder="0" shrinkToFit="0" vertical="bottom" wrapText="0"/>
    </xf>
    <xf borderId="0" fillId="20" fontId="35" numFmtId="0" xfId="0" applyAlignment="1" applyFill="1" applyFont="1">
      <alignment horizontal="right" readingOrder="0" shrinkToFit="0" vertical="bottom" wrapText="0"/>
    </xf>
    <xf borderId="0" fillId="21" fontId="35" numFmtId="0" xfId="0" applyAlignment="1" applyFill="1" applyFont="1">
      <alignment horizontal="right" readingOrder="0" shrinkToFit="0" vertical="bottom" wrapText="0"/>
    </xf>
    <xf borderId="0" fillId="22" fontId="35" numFmtId="0" xfId="0" applyAlignment="1" applyFill="1" applyFont="1">
      <alignment horizontal="right" readingOrder="0" shrinkToFit="0" vertical="bottom" wrapText="0"/>
    </xf>
    <xf borderId="0" fillId="23" fontId="35" numFmtId="0" xfId="0" applyAlignment="1" applyFill="1" applyFont="1">
      <alignment horizontal="right" readingOrder="0" shrinkToFit="0" vertical="bottom" wrapText="0"/>
    </xf>
    <xf borderId="0" fillId="24" fontId="35" numFmtId="0" xfId="0" applyAlignment="1" applyFill="1" applyFont="1">
      <alignment horizontal="right" readingOrder="0" shrinkToFit="0" vertical="bottom" wrapText="0"/>
    </xf>
    <xf borderId="0" fillId="25" fontId="35" numFmtId="0" xfId="0" applyAlignment="1" applyFill="1" applyFont="1">
      <alignment horizontal="right" readingOrder="0" shrinkToFit="0" vertical="bottom" wrapText="0"/>
    </xf>
    <xf borderId="0" fillId="26" fontId="35" numFmtId="0" xfId="0" applyAlignment="1" applyFill="1" applyFont="1">
      <alignment horizontal="right" readingOrder="0" shrinkToFit="0" vertical="bottom" wrapText="0"/>
    </xf>
    <xf borderId="0" fillId="27" fontId="35" numFmtId="0" xfId="0" applyAlignment="1" applyFill="1" applyFont="1">
      <alignment horizontal="right" readingOrder="0" shrinkToFit="0" vertical="bottom" wrapText="0"/>
    </xf>
    <xf borderId="0" fillId="28" fontId="35" numFmtId="0" xfId="0" applyAlignment="1" applyFill="1" applyFont="1">
      <alignment horizontal="right" readingOrder="0" shrinkToFit="0" vertical="bottom" wrapText="0"/>
    </xf>
    <xf borderId="0" fillId="29" fontId="35" numFmtId="0" xfId="0" applyAlignment="1" applyFill="1" applyFont="1">
      <alignment horizontal="right" readingOrder="0" shrinkToFit="0" vertical="bottom" wrapText="0"/>
    </xf>
    <xf borderId="0" fillId="30" fontId="35" numFmtId="0" xfId="0" applyAlignment="1" applyFill="1" applyFont="1">
      <alignment horizontal="right" readingOrder="0" shrinkToFit="0" vertical="bottom" wrapText="0"/>
    </xf>
    <xf borderId="0" fillId="31" fontId="35" numFmtId="0" xfId="0" applyAlignment="1" applyFill="1" applyFont="1">
      <alignment horizontal="right" readingOrder="0" shrinkToFit="0" vertical="bottom" wrapText="0"/>
    </xf>
    <xf borderId="0" fillId="32" fontId="35" numFmtId="0" xfId="0" applyAlignment="1" applyFill="1" applyFont="1">
      <alignment horizontal="right" readingOrder="0" shrinkToFit="0" vertical="bottom" wrapText="0"/>
    </xf>
    <xf borderId="0" fillId="33" fontId="35" numFmtId="0" xfId="0" applyAlignment="1" applyFill="1" applyFont="1">
      <alignment horizontal="right" readingOrder="0" shrinkToFit="0" vertical="bottom" wrapText="0"/>
    </xf>
    <xf borderId="0" fillId="34" fontId="35" numFmtId="0" xfId="0" applyAlignment="1" applyFill="1" applyFont="1">
      <alignment horizontal="right" readingOrder="0" shrinkToFit="0" vertical="bottom" wrapText="0"/>
    </xf>
    <xf borderId="0" fillId="35" fontId="35" numFmtId="0" xfId="0" applyAlignment="1" applyFill="1" applyFont="1">
      <alignment horizontal="right" readingOrder="0" shrinkToFit="0" vertical="bottom" wrapText="0"/>
    </xf>
    <xf borderId="0" fillId="36" fontId="35" numFmtId="0" xfId="0" applyAlignment="1" applyFill="1" applyFont="1">
      <alignment horizontal="right" readingOrder="0" shrinkToFit="0" vertical="bottom" wrapText="0"/>
    </xf>
    <xf borderId="0" fillId="37" fontId="35" numFmtId="0" xfId="0" applyAlignment="1" applyFill="1" applyFont="1">
      <alignment horizontal="right" readingOrder="0" shrinkToFit="0" vertical="bottom" wrapText="0"/>
    </xf>
    <xf borderId="0" fillId="38" fontId="35" numFmtId="0" xfId="0" applyAlignment="1" applyFill="1" applyFont="1">
      <alignment horizontal="right" readingOrder="0" shrinkToFit="0" vertical="bottom" wrapText="0"/>
    </xf>
    <xf borderId="0" fillId="39" fontId="35" numFmtId="0" xfId="0" applyAlignment="1" applyFill="1" applyFont="1">
      <alignment horizontal="right" readingOrder="0" shrinkToFit="0" vertical="bottom" wrapText="0"/>
    </xf>
    <xf borderId="0" fillId="40" fontId="35" numFmtId="0" xfId="0" applyAlignment="1" applyFill="1" applyFont="1">
      <alignment horizontal="right" readingOrder="0" shrinkToFit="0" vertical="bottom" wrapText="0"/>
    </xf>
    <xf borderId="0" fillId="41" fontId="35" numFmtId="0" xfId="0" applyAlignment="1" applyFill="1" applyFont="1">
      <alignment horizontal="right" readingOrder="0" shrinkToFit="0" vertical="bottom" wrapText="0"/>
    </xf>
    <xf borderId="0" fillId="42" fontId="35" numFmtId="0" xfId="0" applyAlignment="1" applyFill="1" applyFont="1">
      <alignment horizontal="right" readingOrder="0" shrinkToFit="0" vertical="bottom" wrapText="0"/>
    </xf>
    <xf borderId="0" fillId="43" fontId="35" numFmtId="0" xfId="0" applyAlignment="1" applyFill="1" applyFont="1">
      <alignment horizontal="right" readingOrder="0" shrinkToFit="0" vertical="bottom" wrapText="0"/>
    </xf>
    <xf borderId="0" fillId="44" fontId="35" numFmtId="0" xfId="0" applyAlignment="1" applyFill="1" applyFont="1">
      <alignment horizontal="right" readingOrder="0" shrinkToFit="0" vertical="bottom" wrapText="0"/>
    </xf>
    <xf borderId="0" fillId="45" fontId="35" numFmtId="0" xfId="0" applyAlignment="1" applyFill="1" applyFont="1">
      <alignment horizontal="right" readingOrder="0" shrinkToFit="0" vertical="bottom" wrapText="0"/>
    </xf>
    <xf borderId="0" fillId="46" fontId="35" numFmtId="0" xfId="0" applyAlignment="1" applyFill="1" applyFont="1">
      <alignment horizontal="right" readingOrder="0" shrinkToFit="0" vertical="bottom" wrapText="0"/>
    </xf>
    <xf borderId="0" fillId="0" fontId="35" numFmtId="0" xfId="0" applyAlignment="1" applyFont="1">
      <alignment horizontal="center" shrinkToFit="0" wrapText="0"/>
    </xf>
    <xf borderId="0" fillId="47" fontId="35" numFmtId="0" xfId="0" applyAlignment="1" applyFill="1" applyFont="1">
      <alignment horizontal="right" readingOrder="0" shrinkToFit="0" vertical="bottom" wrapText="0"/>
    </xf>
    <xf borderId="0" fillId="48" fontId="35" numFmtId="0" xfId="0" applyAlignment="1" applyFill="1" applyFont="1">
      <alignment horizontal="right" readingOrder="0" shrinkToFit="0" vertical="bottom" wrapText="0"/>
    </xf>
    <xf borderId="0" fillId="49" fontId="35" numFmtId="0" xfId="0" applyAlignment="1" applyFill="1" applyFont="1">
      <alignment horizontal="right" readingOrder="0" shrinkToFit="0" vertical="bottom" wrapText="0"/>
    </xf>
    <xf borderId="0" fillId="50" fontId="35" numFmtId="0" xfId="0" applyAlignment="1" applyFill="1" applyFont="1">
      <alignment horizontal="right" readingOrder="0" shrinkToFit="0" vertical="bottom" wrapText="0"/>
    </xf>
    <xf borderId="0" fillId="51" fontId="35" numFmtId="0" xfId="0" applyAlignment="1" applyFill="1" applyFont="1">
      <alignment horizontal="right" readingOrder="0" shrinkToFit="0" vertical="bottom" wrapText="0"/>
    </xf>
    <xf borderId="0" fillId="52" fontId="35" numFmtId="0" xfId="0" applyAlignment="1" applyFill="1" applyFont="1">
      <alignment horizontal="right" readingOrder="0" shrinkToFit="0" vertical="bottom" wrapText="0"/>
    </xf>
    <xf borderId="0" fillId="53" fontId="35" numFmtId="0" xfId="0" applyAlignment="1" applyFill="1" applyFont="1">
      <alignment horizontal="right" readingOrder="0" shrinkToFit="0" vertical="bottom" wrapText="0"/>
    </xf>
    <xf borderId="0" fillId="54" fontId="35" numFmtId="0" xfId="0" applyAlignment="1" applyFill="1" applyFont="1">
      <alignment horizontal="right" readingOrder="0" shrinkToFit="0" vertical="bottom" wrapText="0"/>
    </xf>
    <xf borderId="0" fillId="55" fontId="35" numFmtId="0" xfId="0" applyAlignment="1" applyFill="1" applyFont="1">
      <alignment horizontal="right" readingOrder="0" shrinkToFit="0" vertical="bottom" wrapText="0"/>
    </xf>
    <xf borderId="0" fillId="56" fontId="35" numFmtId="0" xfId="0" applyAlignment="1" applyFill="1" applyFont="1">
      <alignment horizontal="right" readingOrder="0" shrinkToFit="0" vertical="bottom" wrapText="0"/>
    </xf>
    <xf borderId="0" fillId="57" fontId="35" numFmtId="0" xfId="0" applyAlignment="1" applyFill="1" applyFont="1">
      <alignment horizontal="right" readingOrder="0" shrinkToFit="0" vertical="bottom" wrapText="0"/>
    </xf>
    <xf borderId="0" fillId="58" fontId="35" numFmtId="0" xfId="0" applyAlignment="1" applyFill="1" applyFont="1">
      <alignment horizontal="right" readingOrder="0" shrinkToFit="0" vertical="bottom" wrapText="0"/>
    </xf>
    <xf borderId="0" fillId="59" fontId="35" numFmtId="0" xfId="0" applyAlignment="1" applyFill="1" applyFont="1">
      <alignment horizontal="right" readingOrder="0" shrinkToFit="0" vertical="bottom" wrapText="0"/>
    </xf>
    <xf borderId="0" fillId="60" fontId="35" numFmtId="0" xfId="0" applyAlignment="1" applyFill="1" applyFont="1">
      <alignment horizontal="right" readingOrder="0" shrinkToFit="0" vertical="bottom" wrapText="0"/>
    </xf>
    <xf borderId="0" fillId="61" fontId="35" numFmtId="0" xfId="0" applyAlignment="1" applyFill="1" applyFont="1">
      <alignment horizontal="right" readingOrder="0" shrinkToFit="0" vertical="bottom" wrapText="0"/>
    </xf>
    <xf borderId="0" fillId="62" fontId="35" numFmtId="0" xfId="0" applyAlignment="1" applyFill="1" applyFont="1">
      <alignment horizontal="right" readingOrder="0" shrinkToFit="0" vertical="bottom" wrapText="0"/>
    </xf>
    <xf borderId="0" fillId="63" fontId="35" numFmtId="0" xfId="0" applyAlignment="1" applyFill="1" applyFont="1">
      <alignment horizontal="right" readingOrder="0" shrinkToFit="0" vertical="bottom" wrapText="0"/>
    </xf>
    <xf borderId="0" fillId="64" fontId="35" numFmtId="0" xfId="0" applyAlignment="1" applyFill="1" applyFont="1">
      <alignment horizontal="right" readingOrder="0" shrinkToFit="0" vertical="bottom" wrapText="0"/>
    </xf>
    <xf borderId="0" fillId="65" fontId="35" numFmtId="0" xfId="0" applyAlignment="1" applyFill="1" applyFont="1">
      <alignment horizontal="right" readingOrder="0" shrinkToFit="0" vertical="bottom" wrapText="0"/>
    </xf>
    <xf borderId="0" fillId="66" fontId="35" numFmtId="0" xfId="0" applyAlignment="1" applyFill="1" applyFont="1">
      <alignment horizontal="right" readingOrder="0" shrinkToFit="0" vertical="bottom" wrapText="0"/>
    </xf>
    <xf borderId="0" fillId="67" fontId="35" numFmtId="0" xfId="0" applyAlignment="1" applyFill="1" applyFont="1">
      <alignment horizontal="right" readingOrder="0" shrinkToFit="0" vertical="bottom" wrapText="0"/>
    </xf>
    <xf borderId="0" fillId="68" fontId="35" numFmtId="0" xfId="0" applyAlignment="1" applyFill="1" applyFont="1">
      <alignment horizontal="right" readingOrder="0" shrinkToFit="0" vertical="bottom" wrapText="0"/>
    </xf>
    <xf borderId="0" fillId="69" fontId="35" numFmtId="0" xfId="0" applyAlignment="1" applyFill="1" applyFont="1">
      <alignment horizontal="right" readingOrder="0" shrinkToFit="0" vertical="bottom" wrapText="0"/>
    </xf>
    <xf borderId="0" fillId="70" fontId="35" numFmtId="0" xfId="0" applyAlignment="1" applyFill="1" applyFont="1">
      <alignment horizontal="right" readingOrder="0" shrinkToFit="0" vertical="bottom" wrapText="0"/>
    </xf>
    <xf borderId="0" fillId="71" fontId="35" numFmtId="0" xfId="0" applyAlignment="1" applyFill="1" applyFont="1">
      <alignment horizontal="right" readingOrder="0" shrinkToFit="0" vertical="bottom" wrapText="0"/>
    </xf>
    <xf borderId="0" fillId="72" fontId="35" numFmtId="0" xfId="0" applyAlignment="1" applyFill="1" applyFont="1">
      <alignment horizontal="right" readingOrder="0" shrinkToFit="0" vertical="bottom" wrapText="0"/>
    </xf>
    <xf borderId="0" fillId="73" fontId="35" numFmtId="0" xfId="0" applyAlignment="1" applyFill="1" applyFont="1">
      <alignment horizontal="right" readingOrder="0" shrinkToFit="0" vertical="bottom" wrapText="0"/>
    </xf>
    <xf borderId="0" fillId="74" fontId="35" numFmtId="0" xfId="0" applyAlignment="1" applyFill="1" applyFont="1">
      <alignment horizontal="right" readingOrder="0" shrinkToFit="0" vertical="bottom" wrapText="0"/>
    </xf>
    <xf borderId="0" fillId="75" fontId="35" numFmtId="0" xfId="0" applyAlignment="1" applyFill="1" applyFont="1">
      <alignment horizontal="right" readingOrder="0" shrinkToFit="0" vertical="bottom" wrapText="0"/>
    </xf>
    <xf borderId="0" fillId="76" fontId="35" numFmtId="0" xfId="0" applyAlignment="1" applyFill="1" applyFont="1">
      <alignment horizontal="right" readingOrder="0" shrinkToFit="0" vertical="bottom" wrapText="0"/>
    </xf>
    <xf borderId="0" fillId="77" fontId="35" numFmtId="0" xfId="0" applyAlignment="1" applyFill="1" applyFont="1">
      <alignment horizontal="right" readingOrder="0" shrinkToFit="0" vertical="bottom" wrapText="0"/>
    </xf>
    <xf borderId="0" fillId="78" fontId="35" numFmtId="0" xfId="0" applyAlignment="1" applyFill="1" applyFont="1">
      <alignment horizontal="right" readingOrder="0" shrinkToFit="0" vertical="bottom" wrapText="0"/>
    </xf>
    <xf borderId="0" fillId="79" fontId="35" numFmtId="0" xfId="0" applyAlignment="1" applyFill="1" applyFont="1">
      <alignment horizontal="right" readingOrder="0" shrinkToFit="0" vertical="bottom" wrapText="0"/>
    </xf>
    <xf borderId="0" fillId="80" fontId="35" numFmtId="0" xfId="0" applyAlignment="1" applyFill="1" applyFont="1">
      <alignment horizontal="right" readingOrder="0" shrinkToFit="0" vertical="bottom" wrapText="0"/>
    </xf>
    <xf borderId="0" fillId="81" fontId="35" numFmtId="0" xfId="0" applyAlignment="1" applyFill="1" applyFont="1">
      <alignment horizontal="right" readingOrder="0" shrinkToFit="0" vertical="bottom" wrapText="0"/>
    </xf>
    <xf borderId="0" fillId="82" fontId="35" numFmtId="0" xfId="0" applyAlignment="1" applyFill="1" applyFont="1">
      <alignment horizontal="right" readingOrder="0" shrinkToFit="0" vertical="bottom" wrapText="0"/>
    </xf>
    <xf borderId="0" fillId="83" fontId="35" numFmtId="0" xfId="0" applyAlignment="1" applyFill="1" applyFont="1">
      <alignment horizontal="right" readingOrder="0" shrinkToFit="0" vertical="bottom" wrapText="0"/>
    </xf>
    <xf borderId="0" fillId="84" fontId="35" numFmtId="0" xfId="0" applyAlignment="1" applyFill="1" applyFont="1">
      <alignment horizontal="right" readingOrder="0" shrinkToFit="0" vertical="bottom" wrapText="0"/>
    </xf>
    <xf borderId="0" fillId="85" fontId="35" numFmtId="0" xfId="0" applyAlignment="1" applyFill="1" applyFont="1">
      <alignment horizontal="right" readingOrder="0" shrinkToFit="0" vertical="bottom" wrapText="0"/>
    </xf>
    <xf borderId="0" fillId="86" fontId="35" numFmtId="0" xfId="0" applyAlignment="1" applyFill="1" applyFont="1">
      <alignment horizontal="right" readingOrder="0" shrinkToFit="0" vertical="bottom" wrapText="0"/>
    </xf>
    <xf borderId="0" fillId="87" fontId="35" numFmtId="0" xfId="0" applyAlignment="1" applyFill="1" applyFont="1">
      <alignment horizontal="right" readingOrder="0" shrinkToFit="0" vertical="bottom" wrapText="0"/>
    </xf>
    <xf borderId="0" fillId="88" fontId="35" numFmtId="0" xfId="0" applyAlignment="1" applyFill="1" applyFont="1">
      <alignment horizontal="right" readingOrder="0" shrinkToFit="0" vertical="bottom" wrapText="0"/>
    </xf>
    <xf borderId="0" fillId="89" fontId="35" numFmtId="0" xfId="0" applyAlignment="1" applyFill="1" applyFont="1">
      <alignment horizontal="right" readingOrder="0" shrinkToFit="0" vertical="bottom" wrapText="0"/>
    </xf>
    <xf borderId="0" fillId="90" fontId="35" numFmtId="0" xfId="0" applyAlignment="1" applyFill="1" applyFont="1">
      <alignment horizontal="right" readingOrder="0" shrinkToFit="0" vertical="bottom" wrapText="0"/>
    </xf>
    <xf borderId="0" fillId="91" fontId="35" numFmtId="0" xfId="0" applyAlignment="1" applyFill="1" applyFont="1">
      <alignment horizontal="right" readingOrder="0" shrinkToFit="0" vertical="bottom" wrapText="0"/>
    </xf>
    <xf borderId="0" fillId="92" fontId="35" numFmtId="0" xfId="0" applyAlignment="1" applyFill="1" applyFont="1">
      <alignment horizontal="right" readingOrder="0" shrinkToFit="0" vertical="bottom" wrapText="0"/>
    </xf>
    <xf borderId="0" fillId="93" fontId="35" numFmtId="0" xfId="0" applyAlignment="1" applyFill="1" applyFont="1">
      <alignment horizontal="right" readingOrder="0" shrinkToFit="0" vertical="bottom" wrapText="0"/>
    </xf>
    <xf borderId="0" fillId="94" fontId="35" numFmtId="0" xfId="0" applyAlignment="1" applyFill="1" applyFont="1">
      <alignment horizontal="right" readingOrder="0" shrinkToFit="0" vertical="bottom" wrapText="0"/>
    </xf>
    <xf borderId="0" fillId="95" fontId="35" numFmtId="0" xfId="0" applyAlignment="1" applyFill="1" applyFont="1">
      <alignment horizontal="right" readingOrder="0" shrinkToFit="0" vertical="bottom" wrapText="0"/>
    </xf>
    <xf borderId="0" fillId="96" fontId="35" numFmtId="0" xfId="0" applyAlignment="1" applyFill="1" applyFont="1">
      <alignment horizontal="right" readingOrder="0" shrinkToFit="0" vertical="bottom" wrapText="0"/>
    </xf>
    <xf borderId="0" fillId="97" fontId="35" numFmtId="0" xfId="0" applyAlignment="1" applyFill="1" applyFont="1">
      <alignment horizontal="right" readingOrder="0" shrinkToFit="0" vertical="bottom" wrapText="0"/>
    </xf>
    <xf borderId="0" fillId="98" fontId="35" numFmtId="0" xfId="0" applyAlignment="1" applyFill="1" applyFont="1">
      <alignment horizontal="right" readingOrder="0" shrinkToFit="0" vertical="bottom" wrapText="0"/>
    </xf>
    <xf borderId="0" fillId="99" fontId="35" numFmtId="0" xfId="0" applyAlignment="1" applyFill="1" applyFont="1">
      <alignment horizontal="right" readingOrder="0" shrinkToFit="0" vertical="bottom" wrapText="0"/>
    </xf>
    <xf borderId="0" fillId="100" fontId="35" numFmtId="0" xfId="0" applyAlignment="1" applyFill="1" applyFont="1">
      <alignment horizontal="right" readingOrder="0" shrinkToFit="0" vertical="bottom" wrapText="0"/>
    </xf>
    <xf borderId="0" fillId="101" fontId="35" numFmtId="0" xfId="0" applyAlignment="1" applyFill="1" applyFont="1">
      <alignment horizontal="right" readingOrder="0" shrinkToFit="0" vertical="bottom" wrapText="0"/>
    </xf>
    <xf borderId="0" fillId="102" fontId="35" numFmtId="0" xfId="0" applyAlignment="1" applyFill="1" applyFont="1">
      <alignment horizontal="right" readingOrder="0" shrinkToFit="0" vertical="bottom" wrapText="0"/>
    </xf>
    <xf borderId="0" fillId="103" fontId="35" numFmtId="0" xfId="0" applyAlignment="1" applyFill="1" applyFont="1">
      <alignment horizontal="right" readingOrder="0" shrinkToFit="0" vertical="bottom" wrapText="0"/>
    </xf>
    <xf borderId="0" fillId="104" fontId="35" numFmtId="0" xfId="0" applyAlignment="1" applyFill="1" applyFont="1">
      <alignment horizontal="right" readingOrder="0" shrinkToFit="0" vertical="bottom" wrapText="0"/>
    </xf>
    <xf borderId="0" fillId="105" fontId="35" numFmtId="0" xfId="0" applyAlignment="1" applyFill="1" applyFont="1">
      <alignment horizontal="right" readingOrder="0" shrinkToFit="0" vertical="bottom" wrapText="0"/>
    </xf>
    <xf borderId="0" fillId="106" fontId="35" numFmtId="0" xfId="0" applyAlignment="1" applyFill="1" applyFont="1">
      <alignment horizontal="right" readingOrder="0" shrinkToFit="0" vertical="bottom" wrapText="0"/>
    </xf>
    <xf borderId="0" fillId="107" fontId="35" numFmtId="0" xfId="0" applyAlignment="1" applyFill="1" applyFont="1">
      <alignment horizontal="right" readingOrder="0" shrinkToFit="0" vertical="bottom" wrapText="0"/>
    </xf>
    <xf borderId="0" fillId="108" fontId="35" numFmtId="0" xfId="0" applyAlignment="1" applyFill="1" applyFont="1">
      <alignment horizontal="right" readingOrder="0" shrinkToFit="0" vertical="bottom" wrapText="0"/>
    </xf>
    <xf borderId="0" fillId="109" fontId="35" numFmtId="0" xfId="0" applyAlignment="1" applyFill="1" applyFont="1">
      <alignment horizontal="right" readingOrder="0" shrinkToFit="0" vertical="bottom" wrapText="0"/>
    </xf>
    <xf borderId="0" fillId="110" fontId="35" numFmtId="0" xfId="0" applyAlignment="1" applyFill="1" applyFont="1">
      <alignment horizontal="right" readingOrder="0" shrinkToFit="0" vertical="bottom" wrapText="0"/>
    </xf>
    <xf borderId="0" fillId="111" fontId="35" numFmtId="0" xfId="0" applyAlignment="1" applyFill="1" applyFont="1">
      <alignment horizontal="right" readingOrder="0" shrinkToFit="0" vertical="bottom" wrapText="0"/>
    </xf>
    <xf borderId="0" fillId="112" fontId="35" numFmtId="0" xfId="0" applyAlignment="1" applyFill="1" applyFont="1">
      <alignment horizontal="right" readingOrder="0" shrinkToFit="0" vertical="bottom" wrapText="0"/>
    </xf>
    <xf borderId="0" fillId="113" fontId="35" numFmtId="0" xfId="0" applyAlignment="1" applyFill="1" applyFont="1">
      <alignment horizontal="right" readingOrder="0" shrinkToFit="0" vertical="bottom" wrapText="0"/>
    </xf>
    <xf borderId="0" fillId="114" fontId="35" numFmtId="0" xfId="0" applyAlignment="1" applyFill="1" applyFont="1">
      <alignment horizontal="right" readingOrder="0" shrinkToFit="0" vertical="bottom" wrapText="0"/>
    </xf>
    <xf borderId="0" fillId="115" fontId="35" numFmtId="0" xfId="0" applyAlignment="1" applyFill="1" applyFont="1">
      <alignment horizontal="right" readingOrder="0" shrinkToFit="0" vertical="bottom" wrapText="0"/>
    </xf>
    <xf borderId="0" fillId="116" fontId="35" numFmtId="0" xfId="0" applyAlignment="1" applyFill="1" applyFont="1">
      <alignment horizontal="right" readingOrder="0" shrinkToFit="0" vertical="bottom" wrapText="0"/>
    </xf>
    <xf borderId="0" fillId="117" fontId="35" numFmtId="0" xfId="0" applyAlignment="1" applyFill="1" applyFont="1">
      <alignment horizontal="right" readingOrder="0" shrinkToFit="0" vertical="bottom" wrapText="0"/>
    </xf>
    <xf borderId="0" fillId="118" fontId="35" numFmtId="0" xfId="0" applyAlignment="1" applyFill="1" applyFont="1">
      <alignment horizontal="right" readingOrder="0" shrinkToFit="0" vertical="bottom" wrapText="0"/>
    </xf>
    <xf borderId="0" fillId="119" fontId="35" numFmtId="0" xfId="0" applyAlignment="1" applyFill="1" applyFont="1">
      <alignment horizontal="right" readingOrder="0" shrinkToFit="0" vertical="bottom" wrapText="0"/>
    </xf>
    <xf borderId="0" fillId="120" fontId="35" numFmtId="0" xfId="0" applyAlignment="1" applyFill="1" applyFont="1">
      <alignment horizontal="right" readingOrder="0" shrinkToFit="0" vertical="bottom" wrapText="0"/>
    </xf>
    <xf borderId="0" fillId="121" fontId="35" numFmtId="0" xfId="0" applyAlignment="1" applyFill="1" applyFont="1">
      <alignment horizontal="right" readingOrder="0" shrinkToFit="0" vertical="bottom" wrapText="0"/>
    </xf>
    <xf borderId="0" fillId="122" fontId="35" numFmtId="0" xfId="0" applyAlignment="1" applyFill="1" applyFont="1">
      <alignment horizontal="right" readingOrder="0" shrinkToFit="0" vertical="bottom" wrapText="0"/>
    </xf>
    <xf borderId="0" fillId="0" fontId="34" numFmtId="0" xfId="0" applyAlignment="1" applyFont="1">
      <alignment readingOrder="0" shrinkToFit="0" wrapText="0"/>
    </xf>
    <xf borderId="0" fillId="123" fontId="35" numFmtId="0" xfId="0" applyAlignment="1" applyFill="1" applyFont="1">
      <alignment horizontal="right" readingOrder="0" shrinkToFit="0" vertical="bottom" wrapText="0"/>
    </xf>
    <xf borderId="0" fillId="124" fontId="35" numFmtId="0" xfId="0" applyAlignment="1" applyFill="1" applyFont="1">
      <alignment horizontal="right" readingOrder="0" shrinkToFit="0" vertical="bottom" wrapText="0"/>
    </xf>
    <xf borderId="0" fillId="125" fontId="35" numFmtId="0" xfId="0" applyAlignment="1" applyFill="1" applyFont="1">
      <alignment horizontal="right" readingOrder="0" shrinkToFit="0" vertical="bottom" wrapText="0"/>
    </xf>
    <xf borderId="0" fillId="126" fontId="35" numFmtId="0" xfId="0" applyAlignment="1" applyFill="1" applyFont="1">
      <alignment horizontal="right" readingOrder="0" shrinkToFit="0" vertical="bottom" wrapText="0"/>
    </xf>
    <xf borderId="0" fillId="127" fontId="35" numFmtId="0" xfId="0" applyAlignment="1" applyFill="1" applyFont="1">
      <alignment horizontal="right" readingOrder="0" shrinkToFit="0" vertical="bottom" wrapText="0"/>
    </xf>
    <xf borderId="0" fillId="128" fontId="35" numFmtId="0" xfId="0" applyAlignment="1" applyFill="1" applyFont="1">
      <alignment horizontal="right" readingOrder="0" shrinkToFit="0" vertical="bottom" wrapText="0"/>
    </xf>
    <xf borderId="0" fillId="129" fontId="35" numFmtId="0" xfId="0" applyAlignment="1" applyFill="1" applyFont="1">
      <alignment horizontal="right" readingOrder="0" shrinkToFit="0" vertical="bottom" wrapText="0"/>
    </xf>
    <xf borderId="0" fillId="130" fontId="35" numFmtId="0" xfId="0" applyAlignment="1" applyFill="1" applyFont="1">
      <alignment horizontal="right" readingOrder="0" shrinkToFit="0" vertical="bottom" wrapText="0"/>
    </xf>
    <xf borderId="0" fillId="131" fontId="35" numFmtId="0" xfId="0" applyAlignment="1" applyFill="1" applyFont="1">
      <alignment horizontal="right" readingOrder="0" shrinkToFit="0" vertical="bottom" wrapText="0"/>
    </xf>
    <xf borderId="0" fillId="132" fontId="35" numFmtId="0" xfId="0" applyAlignment="1" applyFill="1" applyFont="1">
      <alignment horizontal="right" readingOrder="0" shrinkToFit="0" vertical="bottom" wrapText="0"/>
    </xf>
    <xf borderId="0" fillId="133" fontId="35" numFmtId="0" xfId="0" applyAlignment="1" applyFill="1" applyFont="1">
      <alignment horizontal="right" readingOrder="0" shrinkToFit="0" vertical="bottom" wrapText="0"/>
    </xf>
    <xf borderId="0" fillId="134" fontId="35" numFmtId="0" xfId="0" applyAlignment="1" applyFill="1" applyFont="1">
      <alignment horizontal="right" readingOrder="0" shrinkToFit="0" vertical="bottom" wrapText="0"/>
    </xf>
    <xf borderId="0" fillId="135" fontId="35" numFmtId="0" xfId="0" applyAlignment="1" applyFill="1" applyFont="1">
      <alignment horizontal="right" readingOrder="0" shrinkToFit="0" vertical="bottom" wrapText="0"/>
    </xf>
    <xf borderId="0" fillId="136" fontId="35" numFmtId="0" xfId="0" applyAlignment="1" applyFill="1" applyFont="1">
      <alignment horizontal="right" readingOrder="0" shrinkToFit="0" vertical="bottom" wrapText="0"/>
    </xf>
    <xf borderId="0" fillId="0" fontId="35" numFmtId="0" xfId="0" applyAlignment="1" applyFont="1">
      <alignment horizontal="right" readingOrder="0" shrinkToFit="0" vertical="bottom" wrapText="0"/>
    </xf>
    <xf borderId="0" fillId="0" fontId="42" numFmtId="0" xfId="0" applyAlignment="1" applyFont="1">
      <alignment readingOrder="0" shrinkToFit="0" vertical="bottom" wrapText="0"/>
    </xf>
    <xf borderId="0" fillId="0" fontId="35" numFmtId="11" xfId="0" applyAlignment="1" applyFont="1" applyNumberFormat="1">
      <alignment horizontal="right" readingOrder="0" shrinkToFit="0" vertical="bottom" wrapText="0"/>
    </xf>
    <xf borderId="0" fillId="0" fontId="43" numFmtId="0" xfId="0" applyAlignment="1" applyFont="1">
      <alignment horizontal="center" readingOrder="0" shrinkToFit="0" vertical="bottom" wrapText="0"/>
    </xf>
    <xf borderId="0" fillId="0" fontId="1" numFmtId="0" xfId="0" applyAlignment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hyperlink" Target="https://doi.org/10.1021/acs.jmedchem.0c00702" TargetMode="External"/><Relationship Id="rId2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40" Type="http://schemas.openxmlformats.org/officeDocument/2006/relationships/hyperlink" Target="https://www.ncbi.nlm.nih.gov/pmc/articles/PMC4456127/" TargetMode="External"/><Relationship Id="rId42" Type="http://schemas.openxmlformats.org/officeDocument/2006/relationships/hyperlink" Target="https://doi.org/10.1007/s40265-021-01533-x" TargetMode="External"/><Relationship Id="rId41" Type="http://schemas.openxmlformats.org/officeDocument/2006/relationships/hyperlink" Target="https://www.ncbi.nlm.nih.gov/pmc/articles/PMC6628314/" TargetMode="External"/><Relationship Id="rId44" Type="http://schemas.openxmlformats.org/officeDocument/2006/relationships/hyperlink" Target="https://doi.org/10.1016/j.bbagen.2020.129531" TargetMode="External"/><Relationship Id="rId43" Type="http://schemas.openxmlformats.org/officeDocument/2006/relationships/hyperlink" Target="https://doi.org/10.1021/acsmedchemlett.2c00213" TargetMode="External"/><Relationship Id="rId46" Type="http://schemas.openxmlformats.org/officeDocument/2006/relationships/hyperlink" Target="https://doi.org/10.1007/s00044-022-02952-5" TargetMode="External"/><Relationship Id="rId45" Type="http://schemas.openxmlformats.org/officeDocument/2006/relationships/hyperlink" Target="https://www.fda.gov/drugs/resources-information-approved-drugs/fda-grants-accelerated-approval-mobocertinib-metastatic-non-small-cell-lung-cancer-egfr-exon-20" TargetMode="External"/><Relationship Id="rId107" Type="http://schemas.openxmlformats.org/officeDocument/2006/relationships/hyperlink" Target="https://onlinelibrary.wiley.com/doi/abs/10.1002/anie.201505803" TargetMode="External"/><Relationship Id="rId106" Type="http://schemas.openxmlformats.org/officeDocument/2006/relationships/hyperlink" Target="https://www.ncbi.nlm.nih.gov/pmc/articles/PMC4456127/" TargetMode="External"/><Relationship Id="rId105" Type="http://schemas.openxmlformats.org/officeDocument/2006/relationships/hyperlink" Target="https://dmd.aspetjournals.org/content/suppl/2015/02/05/dmd.114.059345.DC1/supplement_59345.pdf" TargetMode="External"/><Relationship Id="rId104" Type="http://schemas.openxmlformats.org/officeDocument/2006/relationships/hyperlink" Target="https://www.ncbi.nlm.nih.gov/pmc/articles/PMC4456127/" TargetMode="External"/><Relationship Id="rId109" Type="http://schemas.openxmlformats.org/officeDocument/2006/relationships/hyperlink" Target="https://dmd.aspetjournals.org/content/suppl/2015/02/05/dmd.114.059345.DC1/supplement_59345.pdf" TargetMode="External"/><Relationship Id="rId108" Type="http://schemas.openxmlformats.org/officeDocument/2006/relationships/hyperlink" Target="https://www.ncbi.nlm.nih.gov/pmc/articles/PMC4456127/" TargetMode="External"/><Relationship Id="rId48" Type="http://schemas.openxmlformats.org/officeDocument/2006/relationships/hyperlink" Target="https://www.accessdata.fda.gov/drugsatfda_docs/nda/2021/215310Orig1s000MultidisciplineR.pdf" TargetMode="External"/><Relationship Id="rId47" Type="http://schemas.openxmlformats.org/officeDocument/2006/relationships/hyperlink" Target="https://doi.org/10.3389/fimmu.2021.694853" TargetMode="External"/><Relationship Id="rId49" Type="http://schemas.openxmlformats.org/officeDocument/2006/relationships/hyperlink" Target="https://www.pnas.org/doi/pdf/10.1073/pnas.1313733111" TargetMode="External"/><Relationship Id="rId184" Type="http://schemas.openxmlformats.org/officeDocument/2006/relationships/drawing" Target="../drawings/drawing4.xml"/><Relationship Id="rId103" Type="http://schemas.openxmlformats.org/officeDocument/2006/relationships/hyperlink" Target="https://www.tandfonline.com/doi/full/10.1080/00498250802638155" TargetMode="External"/><Relationship Id="rId102" Type="http://schemas.openxmlformats.org/officeDocument/2006/relationships/hyperlink" Target="https://dmd.aspetjournals.org/content/suppl/2015/02/05/dmd.114.059345.DC1/supplement_59345.pdf" TargetMode="External"/><Relationship Id="rId101" Type="http://schemas.openxmlformats.org/officeDocument/2006/relationships/hyperlink" Target="https://www.ncbi.nlm.nih.gov/pmc/articles/PMC4456127/" TargetMode="External"/><Relationship Id="rId100" Type="http://schemas.openxmlformats.org/officeDocument/2006/relationships/hyperlink" Target="https://dmd.aspetjournals.org/content/suppl/2015/02/05/dmd.114.059345.DC1/supplement_59345.pdf" TargetMode="External"/><Relationship Id="rId31" Type="http://schemas.openxmlformats.org/officeDocument/2006/relationships/hyperlink" Target="https://www.fda.gov/drugs/drug-approvals-and-databases/fda-approves-dacomitinib-metastatic-non-small-cell-lung-cancer-0" TargetMode="External"/><Relationship Id="rId30" Type="http://schemas.openxmlformats.org/officeDocument/2006/relationships/hyperlink" Target="https://www.ncbi.nlm.nih.gov/pmc/articles/PMC4048995/" TargetMode="External"/><Relationship Id="rId33" Type="http://schemas.openxmlformats.org/officeDocument/2006/relationships/hyperlink" Target="https://doi.org/10.1126/science.1142189" TargetMode="External"/><Relationship Id="rId183" Type="http://schemas.openxmlformats.org/officeDocument/2006/relationships/hyperlink" Target="https://www.cell.com/cell-chemical-biology/pdf/S1074-5521(15)00337-3.pdf" TargetMode="External"/><Relationship Id="rId32" Type="http://schemas.openxmlformats.org/officeDocument/2006/relationships/hyperlink" Target="https://doi.org/10.1016/j.str.2012.11.014" TargetMode="External"/><Relationship Id="rId182" Type="http://schemas.openxmlformats.org/officeDocument/2006/relationships/hyperlink" Target="https://www.cell.com/cell-chemical-biology/pdf/S1074-5521(15)00337-3.pdf" TargetMode="External"/><Relationship Id="rId35" Type="http://schemas.openxmlformats.org/officeDocument/2006/relationships/hyperlink" Target="https://doi.org/10.1016/j.str.2012.11.014" TargetMode="External"/><Relationship Id="rId181" Type="http://schemas.openxmlformats.org/officeDocument/2006/relationships/hyperlink" Target="https://www.biorxiv.org/content/10.1101/2021.04.15.439906v1.full.pdf" TargetMode="External"/><Relationship Id="rId34" Type="http://schemas.openxmlformats.org/officeDocument/2006/relationships/hyperlink" Target="https://www.fda.gov/drugs/drug-approvals-and-databases/fda-approves-dacomitinib-metastatic-non-small-cell-lung-cancer-0" TargetMode="External"/><Relationship Id="rId180" Type="http://schemas.openxmlformats.org/officeDocument/2006/relationships/hyperlink" Target="https://www.biorxiv.org/content/10.1101/2021.04.15.439906v1.full.pdf" TargetMode="External"/><Relationship Id="rId37" Type="http://schemas.openxmlformats.org/officeDocument/2006/relationships/hyperlink" Target="https://pubs.rsc.org/en/content/articlepdf/2019/sc/c9sc03445e" TargetMode="External"/><Relationship Id="rId176" Type="http://schemas.openxmlformats.org/officeDocument/2006/relationships/hyperlink" Target="https://www.biorxiv.org/content/10.1101/2021.04.15.439906v1.full.pdf" TargetMode="External"/><Relationship Id="rId36" Type="http://schemas.openxmlformats.org/officeDocument/2006/relationships/hyperlink" Target="https://doi.org/10.1126/science.1142189" TargetMode="External"/><Relationship Id="rId175" Type="http://schemas.openxmlformats.org/officeDocument/2006/relationships/hyperlink" Target="https://www.biorxiv.org/content/10.1101/2021.04.15.439906v1.full.pdf" TargetMode="External"/><Relationship Id="rId39" Type="http://schemas.openxmlformats.org/officeDocument/2006/relationships/hyperlink" Target="https://pubs.rsc.org/en/content/articlepdf/2019/sc/c9sc03445e" TargetMode="External"/><Relationship Id="rId174" Type="http://schemas.openxmlformats.org/officeDocument/2006/relationships/hyperlink" Target="https://www.biorxiv.org/content/10.1101/2021.04.15.439906v1.full.pdf" TargetMode="External"/><Relationship Id="rId38" Type="http://schemas.openxmlformats.org/officeDocument/2006/relationships/hyperlink" Target="https://pubs.rsc.org/en/content/articlepdf/2019/sc/c9sc03445e" TargetMode="External"/><Relationship Id="rId173" Type="http://schemas.openxmlformats.org/officeDocument/2006/relationships/hyperlink" Target="https://www.biorxiv.org/content/10.1101/2021.04.15.439906v1.full.pdf" TargetMode="External"/><Relationship Id="rId179" Type="http://schemas.openxmlformats.org/officeDocument/2006/relationships/hyperlink" Target="https://www.biorxiv.org/content/10.1101/2021.04.15.439906v1.full.pdf" TargetMode="External"/><Relationship Id="rId178" Type="http://schemas.openxmlformats.org/officeDocument/2006/relationships/hyperlink" Target="https://www.biorxiv.org/content/10.1101/2021.04.15.439906v1.full.pdf" TargetMode="External"/><Relationship Id="rId177" Type="http://schemas.openxmlformats.org/officeDocument/2006/relationships/hyperlink" Target="https://www.biorxiv.org/content/10.1101/2021.04.15.439906v1.full.pdf" TargetMode="External"/><Relationship Id="rId20" Type="http://schemas.openxmlformats.org/officeDocument/2006/relationships/hyperlink" Target="https://www.fda.gov/drugs/resources-information-approved-drugs/fda-broadens-afatinib-indication-previously-untreated-metastatic-nsclc-other-non-resistant-egfr" TargetMode="External"/><Relationship Id="rId22" Type="http://schemas.openxmlformats.org/officeDocument/2006/relationships/hyperlink" Target="https://www.fda.gov/drugs/resources-information-approved-drugs/fda-broadens-afatinib-indication-previously-untreated-metastatic-nsclc-other-non-resistant-egfr" TargetMode="External"/><Relationship Id="rId21" Type="http://schemas.openxmlformats.org/officeDocument/2006/relationships/hyperlink" Target="http://dx.doi.org/10.1124/jpet.112.197756" TargetMode="External"/><Relationship Id="rId24" Type="http://schemas.openxmlformats.org/officeDocument/2006/relationships/hyperlink" Target="https://www.onclive.com/view/almonertinib-approved-in-china-for-emegfrem-t79m-nsclc" TargetMode="External"/><Relationship Id="rId23" Type="http://schemas.openxmlformats.org/officeDocument/2006/relationships/hyperlink" Target="http://dx.doi.org/10.1124/jpet.112.197756" TargetMode="External"/><Relationship Id="rId129" Type="http://schemas.openxmlformats.org/officeDocument/2006/relationships/hyperlink" Target="https://www.ncbi.nlm.nih.gov/pmc/articles/PMC4456127/" TargetMode="External"/><Relationship Id="rId128" Type="http://schemas.openxmlformats.org/officeDocument/2006/relationships/hyperlink" Target="https://www.tandfonline.com/doi/full/10.1080/00498250802638157" TargetMode="External"/><Relationship Id="rId127" Type="http://schemas.openxmlformats.org/officeDocument/2006/relationships/hyperlink" Target="https://onlinelibrary.wiley.com/doi/abs/10.1002/anie.201505804" TargetMode="External"/><Relationship Id="rId126" Type="http://schemas.openxmlformats.org/officeDocument/2006/relationships/hyperlink" Target="https://www.ncbi.nlm.nih.gov/pmc/articles/PMC10474815/" TargetMode="External"/><Relationship Id="rId26" Type="http://schemas.openxmlformats.org/officeDocument/2006/relationships/hyperlink" Target="https://www.onclive.com/view/almonertinib-approved-in-china-for-emegfrem-t79m-nsclc" TargetMode="External"/><Relationship Id="rId121" Type="http://schemas.openxmlformats.org/officeDocument/2006/relationships/hyperlink" Target="https://dmd.aspetjournals.org/content/suppl/2015/02/05/dmd.114.059345.DC1/supplement_59345.pdf" TargetMode="External"/><Relationship Id="rId25" Type="http://schemas.openxmlformats.org/officeDocument/2006/relationships/hyperlink" Target="https://www.onclive.com/view/almonertinib-approved-in-china-for-emegfrem-t79m-nsclc" TargetMode="External"/><Relationship Id="rId120" Type="http://schemas.openxmlformats.org/officeDocument/2006/relationships/hyperlink" Target="https://dmd.aspetjournals.org/content/suppl/2015/02/05/dmd.114.059345.DC1/supplement_59345.pdf" TargetMode="External"/><Relationship Id="rId28" Type="http://schemas.openxmlformats.org/officeDocument/2006/relationships/hyperlink" Target="https://onlinelibrary.wiley.com/doi/abs/10.1002/anie.201505800" TargetMode="External"/><Relationship Id="rId27" Type="http://schemas.openxmlformats.org/officeDocument/2006/relationships/hyperlink" Target="https://www.onclive.com/view/almonertinib-approved-in-china-for-emegfrem-t79m-nsclc" TargetMode="External"/><Relationship Id="rId125" Type="http://schemas.openxmlformats.org/officeDocument/2006/relationships/hyperlink" Target="https://dmd.aspetjournals.org/content/suppl/2015/02/05/dmd.114.059345.DC1/supplement_59345.pdf" TargetMode="External"/><Relationship Id="rId29" Type="http://schemas.openxmlformats.org/officeDocument/2006/relationships/hyperlink" Target="https://www.ncbi.nlm.nih.gov/pmc/articles/PMC4048995/" TargetMode="External"/><Relationship Id="rId124" Type="http://schemas.openxmlformats.org/officeDocument/2006/relationships/hyperlink" Target="https://www.ncbi.nlm.nih.gov/pmc/articles/PMC4456127/" TargetMode="External"/><Relationship Id="rId123" Type="http://schemas.openxmlformats.org/officeDocument/2006/relationships/hyperlink" Target="https://dmd.aspetjournals.org/content/suppl/2015/02/05/dmd.114.059345.DC1/supplement_59345.pdf" TargetMode="External"/><Relationship Id="rId122" Type="http://schemas.openxmlformats.org/officeDocument/2006/relationships/hyperlink" Target="https://www.tandfonline.com/doi/full/10.1080/00498250802638158" TargetMode="External"/><Relationship Id="rId95" Type="http://schemas.openxmlformats.org/officeDocument/2006/relationships/hyperlink" Target="https://pubs.rsc.org/en/content/articlepdf/2019/sc/c9sc03445e" TargetMode="External"/><Relationship Id="rId94" Type="http://schemas.openxmlformats.org/officeDocument/2006/relationships/hyperlink" Target="https://pubs.rsc.org/en/content/articlepdf/2019/sc/c9sc03445e" TargetMode="External"/><Relationship Id="rId97" Type="http://schemas.openxmlformats.org/officeDocument/2006/relationships/hyperlink" Target="https://pubs.rsc.org/en/content/articlepdf/2019/sc/c9sc03445e" TargetMode="External"/><Relationship Id="rId96" Type="http://schemas.openxmlformats.org/officeDocument/2006/relationships/hyperlink" Target="https://pubs.rsc.org/en/content/articlepdf/2019/sc/c9sc03445e" TargetMode="External"/><Relationship Id="rId11" Type="http://schemas.openxmlformats.org/officeDocument/2006/relationships/hyperlink" Target="https://www.fda.gov/drugs/resources-information-approved-drugs/fda-approves-zanubrutinib-chronic-lymphocytic-leukemia-or-small-lymphocytic-lymphoma" TargetMode="External"/><Relationship Id="rId99" Type="http://schemas.openxmlformats.org/officeDocument/2006/relationships/hyperlink" Target="https://www.ncbi.nlm.nih.gov/pmc/articles/PMC4456127/" TargetMode="External"/><Relationship Id="rId10" Type="http://schemas.openxmlformats.org/officeDocument/2006/relationships/hyperlink" Target="https://doi.org/10.1158/0008-5472.CAN-06-4086" TargetMode="External"/><Relationship Id="rId98" Type="http://schemas.openxmlformats.org/officeDocument/2006/relationships/hyperlink" Target="https://pubs.rsc.org/en/content/articlepdf/2019/sc/c9sc03445e" TargetMode="External"/><Relationship Id="rId13" Type="http://schemas.openxmlformats.org/officeDocument/2006/relationships/hyperlink" Target="https://doi.org/10.1016/j.jmb.2009.01.041" TargetMode="External"/><Relationship Id="rId12" Type="http://schemas.openxmlformats.org/officeDocument/2006/relationships/hyperlink" Target="https://doi.org/10.1021/acs.jmedchem.9b00687" TargetMode="External"/><Relationship Id="rId91" Type="http://schemas.openxmlformats.org/officeDocument/2006/relationships/hyperlink" Target="https://www.tandfonline.com/doi/full/10.1080/00498250802638164" TargetMode="External"/><Relationship Id="rId90" Type="http://schemas.openxmlformats.org/officeDocument/2006/relationships/hyperlink" Target="https://www.tandfonline.com/doi/full/10.1080/00498250802638161" TargetMode="External"/><Relationship Id="rId93" Type="http://schemas.openxmlformats.org/officeDocument/2006/relationships/hyperlink" Target="https://pubs.rsc.org/en/content/articlepdf/2019/sc/c9sc03445e" TargetMode="External"/><Relationship Id="rId92" Type="http://schemas.openxmlformats.org/officeDocument/2006/relationships/hyperlink" Target="https://dmd.aspetjournals.org/content/suppl/2015/02/05/dmd.114.059345.DC1/supplement_59345.pdf" TargetMode="External"/><Relationship Id="rId118" Type="http://schemas.openxmlformats.org/officeDocument/2006/relationships/hyperlink" Target="https://www.ncbi.nlm.nih.gov/pmc/articles/PMC4456127/" TargetMode="External"/><Relationship Id="rId117" Type="http://schemas.openxmlformats.org/officeDocument/2006/relationships/hyperlink" Target="https://www.pnas.org/doi/pdf/10.1073/pnas.1313733111" TargetMode="External"/><Relationship Id="rId116" Type="http://schemas.openxmlformats.org/officeDocument/2006/relationships/hyperlink" Target="https://www.pnas.org/doi/pdf/10.1073/pnas.1313733111" TargetMode="External"/><Relationship Id="rId115" Type="http://schemas.openxmlformats.org/officeDocument/2006/relationships/hyperlink" Target="https://www.pnas.org/doi/pdf/10.1073/pnas.1313733111" TargetMode="External"/><Relationship Id="rId119" Type="http://schemas.openxmlformats.org/officeDocument/2006/relationships/hyperlink" Target="https://www.ncbi.nlm.nih.gov/pmc/articles/PMC4456127/" TargetMode="External"/><Relationship Id="rId15" Type="http://schemas.openxmlformats.org/officeDocument/2006/relationships/hyperlink" Target="https://doi.org/10.2217/fon.14.51" TargetMode="External"/><Relationship Id="rId110" Type="http://schemas.openxmlformats.org/officeDocument/2006/relationships/hyperlink" Target="https://dmd.aspetjournals.org/content/suppl/2015/02/05/dmd.114.059345.DC1/supplement_59345.pdf" TargetMode="External"/><Relationship Id="rId14" Type="http://schemas.openxmlformats.org/officeDocument/2006/relationships/hyperlink" Target="https://doi.org/10.1158/1078-0432.CCR-14-2225" TargetMode="External"/><Relationship Id="rId17" Type="http://schemas.openxmlformats.org/officeDocument/2006/relationships/hyperlink" Target="https://jpet.aspetjournals.org/content/jpet/384/1/173.full.pdf" TargetMode="External"/><Relationship Id="rId16" Type="http://schemas.openxmlformats.org/officeDocument/2006/relationships/hyperlink" Target="https://doi.org/10.1016/j.str.2012.11.014" TargetMode="External"/><Relationship Id="rId19" Type="http://schemas.openxmlformats.org/officeDocument/2006/relationships/hyperlink" Target="http://dx.doi.org/10.1124/jpet.112.197756" TargetMode="External"/><Relationship Id="rId114" Type="http://schemas.openxmlformats.org/officeDocument/2006/relationships/hyperlink" Target="https://www.pnas.org/doi/pdf/10.1073/pnas.1313733111" TargetMode="External"/><Relationship Id="rId18" Type="http://schemas.openxmlformats.org/officeDocument/2006/relationships/hyperlink" Target="https://www.fda.gov/drugs/resources-information-approved-drugs/fda-broadens-afatinib-indication-previously-untreated-metastatic-nsclc-other-non-resistant-egfr" TargetMode="External"/><Relationship Id="rId113" Type="http://schemas.openxmlformats.org/officeDocument/2006/relationships/hyperlink" Target="https://www.pnas.org/doi/pdf/10.1073/pnas.1313733111" TargetMode="External"/><Relationship Id="rId112" Type="http://schemas.openxmlformats.org/officeDocument/2006/relationships/hyperlink" Target="https://www.pnas.org/doi/pdf/10.1073/pnas.1313733111" TargetMode="External"/><Relationship Id="rId111" Type="http://schemas.openxmlformats.org/officeDocument/2006/relationships/hyperlink" Target="https://www.pnas.org/doi/pdf/10.1073/pnas.1313733111" TargetMode="External"/><Relationship Id="rId84" Type="http://schemas.openxmlformats.org/officeDocument/2006/relationships/hyperlink" Target="https://utswmed-ir.tdl.org/server/api/core/bitstreams/fb6dea70-e663-4d4b-b065-a25e7350c62a/content" TargetMode="External"/><Relationship Id="rId83" Type="http://schemas.openxmlformats.org/officeDocument/2006/relationships/hyperlink" Target="https://www.cell.com/cell-chemical-biology/pdf/S1074-5521(15)00337-3.pdf" TargetMode="External"/><Relationship Id="rId86" Type="http://schemas.openxmlformats.org/officeDocument/2006/relationships/hyperlink" Target="https://www.ncbi.nlm.nih.gov/pmc/articles/PMC4456127/" TargetMode="External"/><Relationship Id="rId85" Type="http://schemas.openxmlformats.org/officeDocument/2006/relationships/hyperlink" Target="https://dmd.aspetjournals.org/content/suppl/2015/02/05/dmd.114.059345.DC1/supplement_59345.pdf" TargetMode="External"/><Relationship Id="rId88" Type="http://schemas.openxmlformats.org/officeDocument/2006/relationships/hyperlink" Target="https://www.ncbi.nlm.nih.gov/pmc/articles/PMC4456127/" TargetMode="External"/><Relationship Id="rId150" Type="http://schemas.openxmlformats.org/officeDocument/2006/relationships/hyperlink" Target="https://www.biorxiv.org/content/10.1101/2021.04.15.439906v1.full.pdf" TargetMode="External"/><Relationship Id="rId87" Type="http://schemas.openxmlformats.org/officeDocument/2006/relationships/hyperlink" Target="https://dmd.aspetjournals.org/content/suppl/2015/02/05/dmd.114.059345.DC1/supplement_59345.pdf" TargetMode="External"/><Relationship Id="rId89" Type="http://schemas.openxmlformats.org/officeDocument/2006/relationships/hyperlink" Target="https://dmd.aspetjournals.org/content/suppl/2015/02/05/dmd.114.059345.DC1/supplement_59345.pdf" TargetMode="External"/><Relationship Id="rId80" Type="http://schemas.openxmlformats.org/officeDocument/2006/relationships/hyperlink" Target="https://pubs.acs.org/doi/10.1021/acs.jmedchem.9b00510" TargetMode="External"/><Relationship Id="rId82" Type="http://schemas.openxmlformats.org/officeDocument/2006/relationships/hyperlink" Target="https://dmd.aspetjournals.org/content/suppl/2015/02/05/dmd.114.059345.DC1/supplement_59345.pdf" TargetMode="External"/><Relationship Id="rId81" Type="http://schemas.openxmlformats.org/officeDocument/2006/relationships/hyperlink" Target="https://pubs.acs.org/doi/10.1021/acs.jmedchem.9b00510" TargetMode="External"/><Relationship Id="rId1" Type="http://schemas.openxmlformats.org/officeDocument/2006/relationships/hyperlink" Target="https://doi.org/10.1186/s13045-016-0250-9" TargetMode="External"/><Relationship Id="rId2" Type="http://schemas.openxmlformats.org/officeDocument/2006/relationships/hyperlink" Target="https://www.fda.gov/drugs/resources-information-approved-drugs/project-orbis-fda-approves-acalabrutinib-cll-and-sll" TargetMode="External"/><Relationship Id="rId3" Type="http://schemas.openxmlformats.org/officeDocument/2006/relationships/hyperlink" Target="https://doi.org/10.3389/fimmu.2021.694853" TargetMode="External"/><Relationship Id="rId149" Type="http://schemas.openxmlformats.org/officeDocument/2006/relationships/hyperlink" Target="https://www.biorxiv.org/content/10.1101/2021.04.15.439906v1.full.pdf" TargetMode="External"/><Relationship Id="rId4" Type="http://schemas.openxmlformats.org/officeDocument/2006/relationships/hyperlink" Target="https://doi.org/10.1126/science.abf1611" TargetMode="External"/><Relationship Id="rId148" Type="http://schemas.openxmlformats.org/officeDocument/2006/relationships/hyperlink" Target="https://www.biorxiv.org/content/10.1101/2021.04.15.439906v1.full.pdf" TargetMode="External"/><Relationship Id="rId9" Type="http://schemas.openxmlformats.org/officeDocument/2006/relationships/hyperlink" Target="https://doi.org/10.1016/j.bbagen.2020.129531" TargetMode="External"/><Relationship Id="rId143" Type="http://schemas.openxmlformats.org/officeDocument/2006/relationships/hyperlink" Target="https://www.biorxiv.org/content/10.1101/2021.04.15.439906v1.full.pdf" TargetMode="External"/><Relationship Id="rId142" Type="http://schemas.openxmlformats.org/officeDocument/2006/relationships/hyperlink" Target="https://www.biorxiv.org/content/10.1101/2021.04.15.439906v1.full.pdf" TargetMode="External"/><Relationship Id="rId141" Type="http://schemas.openxmlformats.org/officeDocument/2006/relationships/hyperlink" Target="https://dmd.aspetjournals.org/content/suppl/2015/02/05/dmd.114.059345.DC1/supplement_59345.pdf" TargetMode="External"/><Relationship Id="rId140" Type="http://schemas.openxmlformats.org/officeDocument/2006/relationships/hyperlink" Target="https://onlinelibrary.wiley.com/doi/abs/10.1002/anie.201505801" TargetMode="External"/><Relationship Id="rId5" Type="http://schemas.openxmlformats.org/officeDocument/2006/relationships/hyperlink" Target="https://doi.org/10.1007/s40265-021-01482-5" TargetMode="External"/><Relationship Id="rId147" Type="http://schemas.openxmlformats.org/officeDocument/2006/relationships/hyperlink" Target="https://www.biorxiv.org/content/10.1101/2021.04.15.439906v1.full.pdf" TargetMode="External"/><Relationship Id="rId6" Type="http://schemas.openxmlformats.org/officeDocument/2006/relationships/hyperlink" Target="https://doi.org/10.1128/aac.00398-20" TargetMode="External"/><Relationship Id="rId146" Type="http://schemas.openxmlformats.org/officeDocument/2006/relationships/hyperlink" Target="https://www.biorxiv.org/content/10.1101/2021.04.15.439906v1.full.pdf" TargetMode="External"/><Relationship Id="rId7" Type="http://schemas.openxmlformats.org/officeDocument/2006/relationships/hyperlink" Target="https://www.ncbi.nlm.nih.gov/pmc/articles/PMC9596308/" TargetMode="External"/><Relationship Id="rId145" Type="http://schemas.openxmlformats.org/officeDocument/2006/relationships/hyperlink" Target="https://www.biorxiv.org/content/10.1101/2021.04.15.439906v1.full.pdf" TargetMode="External"/><Relationship Id="rId8" Type="http://schemas.openxmlformats.org/officeDocument/2006/relationships/hyperlink" Target="https://doi.org/10.1007/s40265-020-01318-8" TargetMode="External"/><Relationship Id="rId144" Type="http://schemas.openxmlformats.org/officeDocument/2006/relationships/hyperlink" Target="https://www.biorxiv.org/content/10.1101/2021.04.15.439906v1.full.pdf" TargetMode="External"/><Relationship Id="rId73" Type="http://schemas.openxmlformats.org/officeDocument/2006/relationships/hyperlink" Target="https://doi.org/10.1016/j.ejps.2017.01.021" TargetMode="External"/><Relationship Id="rId72" Type="http://schemas.openxmlformats.org/officeDocument/2006/relationships/hyperlink" Target="https://doi.org/10.1007/s40265-018-0997-0" TargetMode="External"/><Relationship Id="rId75" Type="http://schemas.openxmlformats.org/officeDocument/2006/relationships/hyperlink" Target="https://www.accessdata.fda.gov/drugsatfda_docs/nda/2020/213411Orig1s000MultidisciplineR.pdf" TargetMode="External"/><Relationship Id="rId74" Type="http://schemas.openxmlformats.org/officeDocument/2006/relationships/hyperlink" Target="https://doi.org/10.2217/fon.14.51" TargetMode="External"/><Relationship Id="rId77" Type="http://schemas.openxmlformats.org/officeDocument/2006/relationships/hyperlink" Target="https://dmd.aspetjournals.org/content/suppl/2015/02/05/dmd.114.059345.DC1/supplement_59345.pdf" TargetMode="External"/><Relationship Id="rId76" Type="http://schemas.openxmlformats.org/officeDocument/2006/relationships/hyperlink" Target="https://www.ncbi.nlm.nih.gov/pmc/articles/PMC6628314/" TargetMode="External"/><Relationship Id="rId79" Type="http://schemas.openxmlformats.org/officeDocument/2006/relationships/hyperlink" Target="https://www.tandfonline.com/doi/full/10.1080/00498250802638162" TargetMode="External"/><Relationship Id="rId78" Type="http://schemas.openxmlformats.org/officeDocument/2006/relationships/hyperlink" Target="https://www.tandfonline.com/doi/full/10.1080/00498250802638159" TargetMode="External"/><Relationship Id="rId71" Type="http://schemas.openxmlformats.org/officeDocument/2006/relationships/hyperlink" Target="https://www.enliventherapeutics.com/file.cfm/39/docs/enliven_aacr_april_orlando_poster_digital_2023.pdf" TargetMode="External"/><Relationship Id="rId70" Type="http://schemas.openxmlformats.org/officeDocument/2006/relationships/hyperlink" Target="http://dx.doi.org/10.1124/jpet.112.197756" TargetMode="External"/><Relationship Id="rId139" Type="http://schemas.openxmlformats.org/officeDocument/2006/relationships/hyperlink" Target="https://onlinelibrary.wiley.com/doi/abs/10.1002/anie.201505802" TargetMode="External"/><Relationship Id="rId138" Type="http://schemas.openxmlformats.org/officeDocument/2006/relationships/hyperlink" Target="https://www.tandfonline.com/doi/full/10.1080/00498250802638163" TargetMode="External"/><Relationship Id="rId137" Type="http://schemas.openxmlformats.org/officeDocument/2006/relationships/hyperlink" Target="https://www.tandfonline.com/doi/full/10.1080/00498250802638160" TargetMode="External"/><Relationship Id="rId132" Type="http://schemas.openxmlformats.org/officeDocument/2006/relationships/hyperlink" Target="https://dmd.aspetjournals.org/content/suppl/2015/02/05/dmd.114.059345.DC1/supplement_59345.pdf" TargetMode="External"/><Relationship Id="rId131" Type="http://schemas.openxmlformats.org/officeDocument/2006/relationships/hyperlink" Target="https://www.ncbi.nlm.nih.gov/pmc/articles/PMC4456127/" TargetMode="External"/><Relationship Id="rId130" Type="http://schemas.openxmlformats.org/officeDocument/2006/relationships/hyperlink" Target="https://www.ncbi.nlm.nih.gov/pmc/articles/PMC4456127/" TargetMode="External"/><Relationship Id="rId136" Type="http://schemas.openxmlformats.org/officeDocument/2006/relationships/hyperlink" Target="https://dmd.aspetjournals.org/content/suppl/2015/02/05/dmd.114.059345.DC1/supplement_59345.pdf" TargetMode="External"/><Relationship Id="rId135" Type="http://schemas.openxmlformats.org/officeDocument/2006/relationships/hyperlink" Target="https://www.tandfonline.com/doi/full/10.1080/00498250802638156" TargetMode="External"/><Relationship Id="rId134" Type="http://schemas.openxmlformats.org/officeDocument/2006/relationships/hyperlink" Target="https://www.ncbi.nlm.nih.gov/pmc/articles/PMC4456127/" TargetMode="External"/><Relationship Id="rId133" Type="http://schemas.openxmlformats.org/officeDocument/2006/relationships/hyperlink" Target="https://dmd.aspetjournals.org/content/suppl/2015/02/05/dmd.114.059345.DC1/supplement_59345.pdf" TargetMode="External"/><Relationship Id="rId62" Type="http://schemas.openxmlformats.org/officeDocument/2006/relationships/hyperlink" Target="https://www.enliventherapeutics.com/file.cfm/39/docs/enliven_aacr_april_orlando_poster_digital_2023.pdf" TargetMode="External"/><Relationship Id="rId61" Type="http://schemas.openxmlformats.org/officeDocument/2006/relationships/hyperlink" Target="https://pubs.acs.org/doi/10.1021/acs.jmedchem.6b01894" TargetMode="External"/><Relationship Id="rId64" Type="http://schemas.openxmlformats.org/officeDocument/2006/relationships/hyperlink" Target="https://doi.org/10.1016/j.ejps.2017.01.021" TargetMode="External"/><Relationship Id="rId63" Type="http://schemas.openxmlformats.org/officeDocument/2006/relationships/hyperlink" Target="https://doi.org/10.1007/s40265-018-0997-0" TargetMode="External"/><Relationship Id="rId66" Type="http://schemas.openxmlformats.org/officeDocument/2006/relationships/hyperlink" Target="https://www.accessdata.fda.gov/drugsatfda_docs/nda/2020/213411Orig1s000MultidisciplineR.pdf" TargetMode="External"/><Relationship Id="rId172" Type="http://schemas.openxmlformats.org/officeDocument/2006/relationships/hyperlink" Target="https://www.biorxiv.org/content/10.1101/2021.04.15.439906v1.full.pdf" TargetMode="External"/><Relationship Id="rId65" Type="http://schemas.openxmlformats.org/officeDocument/2006/relationships/hyperlink" Target="https://doi.org/10.2217/fon.14.51" TargetMode="External"/><Relationship Id="rId171" Type="http://schemas.openxmlformats.org/officeDocument/2006/relationships/hyperlink" Target="https://www.biorxiv.org/content/10.1101/2021.04.15.439906v1.full.pdf" TargetMode="External"/><Relationship Id="rId68" Type="http://schemas.openxmlformats.org/officeDocument/2006/relationships/hyperlink" Target="https://scifinder-n.cas.org/searchDetail/substance/645dcc7bde0a2e71d0aac14d/substanceDetails" TargetMode="External"/><Relationship Id="rId170" Type="http://schemas.openxmlformats.org/officeDocument/2006/relationships/hyperlink" Target="https://www.biorxiv.org/content/10.1101/2021.04.15.439906v1.full.pdf" TargetMode="External"/><Relationship Id="rId67" Type="http://schemas.openxmlformats.org/officeDocument/2006/relationships/hyperlink" Target="https://scifinder-n.cas.org/searchDetail/substance/645dcabede0a2e71d0aa9719/substanceDetails" TargetMode="External"/><Relationship Id="rId60" Type="http://schemas.openxmlformats.org/officeDocument/2006/relationships/hyperlink" Target="https://doi.org/10.1021/jm500973a" TargetMode="External"/><Relationship Id="rId165" Type="http://schemas.openxmlformats.org/officeDocument/2006/relationships/hyperlink" Target="https://www.biorxiv.org/content/10.1101/2021.04.15.439906v1.full.pdf" TargetMode="External"/><Relationship Id="rId69" Type="http://schemas.openxmlformats.org/officeDocument/2006/relationships/hyperlink" Target="https://www.fda.gov/drugs/resources-information-approved-drugs/fda-broadens-afatinib-indication-previously-untreated-metastatic-nsclc-other-non-resistant-egfr" TargetMode="External"/><Relationship Id="rId164" Type="http://schemas.openxmlformats.org/officeDocument/2006/relationships/hyperlink" Target="https://www.biorxiv.org/content/10.1101/2021.04.15.439906v1.full.pdf" TargetMode="External"/><Relationship Id="rId163" Type="http://schemas.openxmlformats.org/officeDocument/2006/relationships/hyperlink" Target="https://www.biorxiv.org/content/10.1101/2021.04.15.439906v1.full.pdf" TargetMode="External"/><Relationship Id="rId162" Type="http://schemas.openxmlformats.org/officeDocument/2006/relationships/hyperlink" Target="https://www.biorxiv.org/content/10.1101/2021.04.15.439906v1.full.pdf" TargetMode="External"/><Relationship Id="rId169" Type="http://schemas.openxmlformats.org/officeDocument/2006/relationships/hyperlink" Target="https://www.biorxiv.org/content/10.1101/2021.04.15.439906v1.full.pdf" TargetMode="External"/><Relationship Id="rId168" Type="http://schemas.openxmlformats.org/officeDocument/2006/relationships/hyperlink" Target="https://www.biorxiv.org/content/10.1101/2021.04.15.439906v1.full.pdf" TargetMode="External"/><Relationship Id="rId167" Type="http://schemas.openxmlformats.org/officeDocument/2006/relationships/hyperlink" Target="https://www.biorxiv.org/content/10.1101/2021.04.15.439906v1.full.pdf" TargetMode="External"/><Relationship Id="rId166" Type="http://schemas.openxmlformats.org/officeDocument/2006/relationships/hyperlink" Target="https://www.biorxiv.org/content/10.1101/2021.04.15.439906v1.full.pdf" TargetMode="External"/><Relationship Id="rId51" Type="http://schemas.openxmlformats.org/officeDocument/2006/relationships/hyperlink" Target="https://doi.org/10.1007/s40265-016-0606-z" TargetMode="External"/><Relationship Id="rId50" Type="http://schemas.openxmlformats.org/officeDocument/2006/relationships/hyperlink" Target="https://www.pnas.org/doi/pdf/10.1073/pnas.1313733111" TargetMode="External"/><Relationship Id="rId53" Type="http://schemas.openxmlformats.org/officeDocument/2006/relationships/hyperlink" Target="https://doi.org/10.1007/s40265-016-0606-z" TargetMode="External"/><Relationship Id="rId52" Type="http://schemas.openxmlformats.org/officeDocument/2006/relationships/hyperlink" Target="https://doi.org/10.1158/0008-5472.CAN-19-2568" TargetMode="External"/><Relationship Id="rId55" Type="http://schemas.openxmlformats.org/officeDocument/2006/relationships/hyperlink" Target="https://doi.org/10.1007/s40265-016-0606-z" TargetMode="External"/><Relationship Id="rId161" Type="http://schemas.openxmlformats.org/officeDocument/2006/relationships/hyperlink" Target="https://www.biorxiv.org/content/10.1101/2021.04.15.439906v1.full.pdf" TargetMode="External"/><Relationship Id="rId54" Type="http://schemas.openxmlformats.org/officeDocument/2006/relationships/hyperlink" Target="https://doi.org/10.1158/0008-5472.CAN-19-2568" TargetMode="External"/><Relationship Id="rId160" Type="http://schemas.openxmlformats.org/officeDocument/2006/relationships/hyperlink" Target="https://www.biorxiv.org/content/10.1101/2021.04.15.439906v1.full.pdf" TargetMode="External"/><Relationship Id="rId57" Type="http://schemas.openxmlformats.org/officeDocument/2006/relationships/hyperlink" Target="https://event.eortc.org/ena2022/wp-content/uploads/sites/24/2022/10/ENA-2022-abstracts_web-1.pdf" TargetMode="External"/><Relationship Id="rId56" Type="http://schemas.openxmlformats.org/officeDocument/2006/relationships/hyperlink" Target="https://doi.org/10.1158/0008-5472.CAN-19-2568" TargetMode="External"/><Relationship Id="rId159" Type="http://schemas.openxmlformats.org/officeDocument/2006/relationships/hyperlink" Target="https://www.biorxiv.org/content/10.1101/2021.04.15.439906v1.full.pdf" TargetMode="External"/><Relationship Id="rId59" Type="http://schemas.openxmlformats.org/officeDocument/2006/relationships/hyperlink" Target="https://www.fda.gov/drugs/resources-information-approved-drugs/osimertinib-tagrisso" TargetMode="External"/><Relationship Id="rId154" Type="http://schemas.openxmlformats.org/officeDocument/2006/relationships/hyperlink" Target="https://www.biorxiv.org/content/10.1101/2021.04.15.439906v1.full.pdf" TargetMode="External"/><Relationship Id="rId58" Type="http://schemas.openxmlformats.org/officeDocument/2006/relationships/hyperlink" Target="https://pubs.acs.org/doi/10.1021/acsomega.7b00157" TargetMode="External"/><Relationship Id="rId153" Type="http://schemas.openxmlformats.org/officeDocument/2006/relationships/hyperlink" Target="https://www.biorxiv.org/content/10.1101/2021.04.15.439906v1.full.pdf" TargetMode="External"/><Relationship Id="rId152" Type="http://schemas.openxmlformats.org/officeDocument/2006/relationships/hyperlink" Target="https://www.biorxiv.org/content/10.1101/2021.04.15.439906v1.full.pdf" TargetMode="External"/><Relationship Id="rId151" Type="http://schemas.openxmlformats.org/officeDocument/2006/relationships/hyperlink" Target="https://www.biorxiv.org/content/10.1101/2021.04.15.439906v1.full.pdf" TargetMode="External"/><Relationship Id="rId158" Type="http://schemas.openxmlformats.org/officeDocument/2006/relationships/hyperlink" Target="https://www.biorxiv.org/content/10.1101/2021.04.15.439906v1.full.pdf" TargetMode="External"/><Relationship Id="rId157" Type="http://schemas.openxmlformats.org/officeDocument/2006/relationships/hyperlink" Target="https://www.biorxiv.org/content/10.1101/2021.04.15.439906v1.full.pdf" TargetMode="External"/><Relationship Id="rId156" Type="http://schemas.openxmlformats.org/officeDocument/2006/relationships/hyperlink" Target="https://www.biorxiv.org/content/10.1101/2021.04.15.439906v1.full.pdf" TargetMode="External"/><Relationship Id="rId155" Type="http://schemas.openxmlformats.org/officeDocument/2006/relationships/hyperlink" Target="https://www.biorxiv.org/content/10.1101/2021.04.15.439906v1.full.pdf" TargetMode="External"/></Relationships>
</file>

<file path=xl/worksheets/_rels/sheet5.xml.rels><?xml version="1.0" encoding="UTF-8" standalone="yes"?><Relationships xmlns="http://schemas.openxmlformats.org/package/2006/relationships"><Relationship Id="rId40" Type="http://schemas.openxmlformats.org/officeDocument/2006/relationships/hyperlink" Target="https://file.medchemexpress.com/catalog/targetPDF/EGFR-Inhibitors-Modulators-MCE.pdf" TargetMode="External"/><Relationship Id="rId42" Type="http://schemas.openxmlformats.org/officeDocument/2006/relationships/hyperlink" Target="https://pubs.rsc.org/en/content/articlepdf/2019/sc/c9sc03445e" TargetMode="External"/><Relationship Id="rId41" Type="http://schemas.openxmlformats.org/officeDocument/2006/relationships/hyperlink" Target="https://pubs.rsc.org/en/content/articlepdf/2019/sc/c9sc03445e" TargetMode="External"/><Relationship Id="rId44" Type="http://schemas.openxmlformats.org/officeDocument/2006/relationships/hyperlink" Target="https://www.enliventherapeutics.com/file.cfm/39/docs/enliven_aacr_april_orlando_poster_digital_2023.pdf" TargetMode="External"/><Relationship Id="rId43" Type="http://schemas.openxmlformats.org/officeDocument/2006/relationships/hyperlink" Target="https://pubs.rsc.org/en/content/articlepdf/2019/sc/c9sc03445e" TargetMode="External"/><Relationship Id="rId46" Type="http://schemas.openxmlformats.org/officeDocument/2006/relationships/hyperlink" Target="https://dmd.aspetjournals.org/content/dmd/early/2024/04/02/dmd.124.001693.full.pdf?with-ds=yes" TargetMode="External"/><Relationship Id="rId45" Type="http://schemas.openxmlformats.org/officeDocument/2006/relationships/hyperlink" Target="https://www.ncbi.nlm.nih.gov/pmc/articles/PMC4456127/" TargetMode="External"/><Relationship Id="rId107" Type="http://schemas.openxmlformats.org/officeDocument/2006/relationships/hyperlink" Target="https://www.biorxiv.org/content/10.1101/2021.04.15.439906v1.full.pdf" TargetMode="External"/><Relationship Id="rId106" Type="http://schemas.openxmlformats.org/officeDocument/2006/relationships/hyperlink" Target="https://www.biorxiv.org/content/10.1101/2021.04.15.439906v1.full.pdf" TargetMode="External"/><Relationship Id="rId105" Type="http://schemas.openxmlformats.org/officeDocument/2006/relationships/hyperlink" Target="https://www.biorxiv.org/content/10.1101/2021.04.15.439906v1.full.pdf" TargetMode="External"/><Relationship Id="rId104" Type="http://schemas.openxmlformats.org/officeDocument/2006/relationships/hyperlink" Target="https://www.biorxiv.org/content/10.1101/2021.04.15.439906v1.full.pdf" TargetMode="External"/><Relationship Id="rId109" Type="http://schemas.openxmlformats.org/officeDocument/2006/relationships/hyperlink" Target="https://www.biorxiv.org/content/10.1101/2021.04.15.439906v1.full.pdf" TargetMode="External"/><Relationship Id="rId108" Type="http://schemas.openxmlformats.org/officeDocument/2006/relationships/hyperlink" Target="https://www.biorxiv.org/content/10.1101/2021.04.15.439906v1.full.pdf" TargetMode="External"/><Relationship Id="rId48" Type="http://schemas.openxmlformats.org/officeDocument/2006/relationships/hyperlink" Target="https://www.ncbi.nlm.nih.gov/pmc/articles/PMC6628314/" TargetMode="External"/><Relationship Id="rId187" Type="http://schemas.openxmlformats.org/officeDocument/2006/relationships/hyperlink" Target="https://journals.asm.org/doi/10.1128/aac.01936-19" TargetMode="External"/><Relationship Id="rId47" Type="http://schemas.openxmlformats.org/officeDocument/2006/relationships/hyperlink" Target="https://www.ncbi.nlm.nih.gov/pmc/articles/PMC4456127/" TargetMode="External"/><Relationship Id="rId186" Type="http://schemas.openxmlformats.org/officeDocument/2006/relationships/hyperlink" Target="https://www.cell.com/cell-chemical-biology/pdf/S1074-5521(15)00337-3.pdf" TargetMode="External"/><Relationship Id="rId185" Type="http://schemas.openxmlformats.org/officeDocument/2006/relationships/hyperlink" Target="https://www.cell.com/cell-chemical-biology/pdf/S1074-5521(15)00337-3.pdf" TargetMode="External"/><Relationship Id="rId49" Type="http://schemas.openxmlformats.org/officeDocument/2006/relationships/hyperlink" Target="https://chemrxiv.org/engage/api-gateway/chemrxiv/assets/orp/resource/item/64e50861dd1a73847f5020a1/original/pitfalls-and-considerations-in-determining-the-potency-and-mutant-selectivity-of-covalent-epidermal-growth-factor-receptor-inhibitors.pdf" TargetMode="External"/><Relationship Id="rId184" Type="http://schemas.openxmlformats.org/officeDocument/2006/relationships/hyperlink" Target="https://www.cell.com/cell-chemical-biology/pdf/S1074-5521(15)00337-3.pdf" TargetMode="External"/><Relationship Id="rId103" Type="http://schemas.openxmlformats.org/officeDocument/2006/relationships/hyperlink" Target="https://www.biorxiv.org/content/10.1101/2021.04.15.439906v1.full.pdf" TargetMode="External"/><Relationship Id="rId102" Type="http://schemas.openxmlformats.org/officeDocument/2006/relationships/hyperlink" Target="https://www.biorxiv.org/content/10.1101/2021.04.15.439906v1.full.pdf" TargetMode="External"/><Relationship Id="rId101" Type="http://schemas.openxmlformats.org/officeDocument/2006/relationships/hyperlink" Target="https://www.biorxiv.org/content/10.1101/2021.04.15.439906v1.full.pdf" TargetMode="External"/><Relationship Id="rId189" Type="http://schemas.openxmlformats.org/officeDocument/2006/relationships/drawing" Target="../drawings/drawing5.xml"/><Relationship Id="rId100" Type="http://schemas.openxmlformats.org/officeDocument/2006/relationships/hyperlink" Target="https://www.biorxiv.org/content/10.1101/2021.04.15.439906v1.full.pdf" TargetMode="External"/><Relationship Id="rId188" Type="http://schemas.openxmlformats.org/officeDocument/2006/relationships/hyperlink" Target="https://onlinelibrary.wiley.com/doi/abs/10.1002/anie.201505801" TargetMode="External"/><Relationship Id="rId31" Type="http://schemas.openxmlformats.org/officeDocument/2006/relationships/hyperlink" Target="https://www.slideshare.net/slideshow/cell-inhibitordocx/257852214" TargetMode="External"/><Relationship Id="rId30" Type="http://schemas.openxmlformats.org/officeDocument/2006/relationships/hyperlink" Target="https://www.slideshare.net/slideshow/cell-inhibitordocx/257852214" TargetMode="External"/><Relationship Id="rId33" Type="http://schemas.openxmlformats.org/officeDocument/2006/relationships/hyperlink" Target="https://www.tandfonline.com/doi/full/10.1080/00498250802638162" TargetMode="External"/><Relationship Id="rId183" Type="http://schemas.openxmlformats.org/officeDocument/2006/relationships/hyperlink" Target="https://www.ncbi.nlm.nih.gov/pmc/articles/PMC7353354/" TargetMode="External"/><Relationship Id="rId32" Type="http://schemas.openxmlformats.org/officeDocument/2006/relationships/hyperlink" Target="https://www.ncbi.nlm.nih.gov/pmc/articles/PMC2680368/" TargetMode="External"/><Relationship Id="rId182" Type="http://schemas.openxmlformats.org/officeDocument/2006/relationships/hyperlink" Target="https://www.ncbi.nlm.nih.gov/pmc/articles/PMC4456127/" TargetMode="External"/><Relationship Id="rId35" Type="http://schemas.openxmlformats.org/officeDocument/2006/relationships/hyperlink" Target="https://onlinelibrary.wiley.com/doi/abs/10.1002/anie.201505800" TargetMode="External"/><Relationship Id="rId181" Type="http://schemas.openxmlformats.org/officeDocument/2006/relationships/hyperlink" Target="https://www.ncbi.nlm.nih.gov/pmc/articles/PMC4456127/" TargetMode="External"/><Relationship Id="rId34" Type="http://schemas.openxmlformats.org/officeDocument/2006/relationships/hyperlink" Target="https://www.tandfonline.com/doi/full/10.1080/00498250802638159" TargetMode="External"/><Relationship Id="rId180" Type="http://schemas.openxmlformats.org/officeDocument/2006/relationships/hyperlink" Target="https://jewlscholar.mtsu.edu/server/api/core/bitstreams/f0d29cee-4b30-4399-8c55-34ad0c8ee575/content" TargetMode="External"/><Relationship Id="rId37" Type="http://schemas.openxmlformats.org/officeDocument/2006/relationships/hyperlink" Target="https://www.ncbi.nlm.nih.gov/pmc/articles/PMC6872223/" TargetMode="External"/><Relationship Id="rId176" Type="http://schemas.openxmlformats.org/officeDocument/2006/relationships/hyperlink" Target="https://www.biorxiv.org/content/10.1101/2023.05.02.539082v1.full.pdf" TargetMode="External"/><Relationship Id="rId36" Type="http://schemas.openxmlformats.org/officeDocument/2006/relationships/hyperlink" Target="https://www.pnas.org/doi/pdf/10.1073/pnas.1313733111" TargetMode="External"/><Relationship Id="rId175" Type="http://schemas.openxmlformats.org/officeDocument/2006/relationships/hyperlink" Target="https://www.biorxiv.org/content/10.1101/2023.05.02.539082v1.full.pdf" TargetMode="External"/><Relationship Id="rId39" Type="http://schemas.openxmlformats.org/officeDocument/2006/relationships/hyperlink" Target="https://www.ncbi.nlm.nih.gov/pmc/articles/PMC4048995/" TargetMode="External"/><Relationship Id="rId174" Type="http://schemas.openxmlformats.org/officeDocument/2006/relationships/hyperlink" Target="https://www.ncbi.nlm.nih.gov/pmc/articles/PMC8509099/" TargetMode="External"/><Relationship Id="rId38" Type="http://schemas.openxmlformats.org/officeDocument/2006/relationships/hyperlink" Target="https://www.ncbi.nlm.nih.gov/pmc/articles/PMC4048995/" TargetMode="External"/><Relationship Id="rId173" Type="http://schemas.openxmlformats.org/officeDocument/2006/relationships/hyperlink" Target="https://www.biorxiv.org/content/10.1101/2023.05.02.539082v1.full.pdf" TargetMode="External"/><Relationship Id="rId179" Type="http://schemas.openxmlformats.org/officeDocument/2006/relationships/hyperlink" Target="https://doi.org/10.1021/acs.jmedchem.0c00406" TargetMode="External"/><Relationship Id="rId178" Type="http://schemas.openxmlformats.org/officeDocument/2006/relationships/hyperlink" Target="https://www.biorxiv.org/content/10.1101/2023.05.02.539082v1.full.pdf" TargetMode="External"/><Relationship Id="rId177" Type="http://schemas.openxmlformats.org/officeDocument/2006/relationships/hyperlink" Target="https://www.biorxiv.org/content/10.1101/2023.05.02.539082v1.full.pdf" TargetMode="External"/><Relationship Id="rId20" Type="http://schemas.openxmlformats.org/officeDocument/2006/relationships/hyperlink" Target="https://patents.google.com/patent/US7968716B2/en" TargetMode="External"/><Relationship Id="rId22" Type="http://schemas.openxmlformats.org/officeDocument/2006/relationships/hyperlink" Target="https://patents.google.com/patent/US7968716B2/en" TargetMode="External"/><Relationship Id="rId21" Type="http://schemas.openxmlformats.org/officeDocument/2006/relationships/hyperlink" Target="https://patents.google.com/patent/US7968716B2/en" TargetMode="External"/><Relationship Id="rId24" Type="http://schemas.openxmlformats.org/officeDocument/2006/relationships/hyperlink" Target="https://doi.org/10.1016/j.ejmech.2021.113481" TargetMode="External"/><Relationship Id="rId23" Type="http://schemas.openxmlformats.org/officeDocument/2006/relationships/hyperlink" Target="https://patents.google.com/patent/US7968716B2/en" TargetMode="External"/><Relationship Id="rId129" Type="http://schemas.openxmlformats.org/officeDocument/2006/relationships/hyperlink" Target="https://investor.bridgebio.com/static-files/16d8817f-a6da-45d3-b4ea-4dd5393e9f45" TargetMode="External"/><Relationship Id="rId128" Type="http://schemas.openxmlformats.org/officeDocument/2006/relationships/hyperlink" Target="https://www.nature.com/articles/s41594-018-0061-5" TargetMode="External"/><Relationship Id="rId127" Type="http://schemas.openxmlformats.org/officeDocument/2006/relationships/hyperlink" Target="https://www.biorxiv.org/content/10.1101/2021.04.15.439906v1.full.pdf" TargetMode="External"/><Relationship Id="rId126" Type="http://schemas.openxmlformats.org/officeDocument/2006/relationships/hyperlink" Target="https://www.biorxiv.org/content/10.1101/2021.04.15.439906v1.full.pdf" TargetMode="External"/><Relationship Id="rId26" Type="http://schemas.openxmlformats.org/officeDocument/2006/relationships/hyperlink" Target="https://pubs.acs.org/doi/10.1021/acs.jmedchem.9b01929" TargetMode="External"/><Relationship Id="rId121" Type="http://schemas.openxmlformats.org/officeDocument/2006/relationships/hyperlink" Target="https://www.biorxiv.org/content/10.1101/2021.04.15.439906v1.full.pdf" TargetMode="External"/><Relationship Id="rId25" Type="http://schemas.openxmlformats.org/officeDocument/2006/relationships/hyperlink" Target="https://www.ncbi.nlm.nih.gov/pmc/articles/PMC2680368/" TargetMode="External"/><Relationship Id="rId120" Type="http://schemas.openxmlformats.org/officeDocument/2006/relationships/hyperlink" Target="https://www.biorxiv.org/content/10.1101/2021.04.15.439906v1.full.pdf" TargetMode="External"/><Relationship Id="rId28" Type="http://schemas.openxmlformats.org/officeDocument/2006/relationships/hyperlink" Target="https://www.accessdata.fda.gov/drugsatfda_docs/nda/2015/207103orig1s000clinpharmr.pdf" TargetMode="External"/><Relationship Id="rId27" Type="http://schemas.openxmlformats.org/officeDocument/2006/relationships/hyperlink" Target="https://www.accessdata.fda.gov/drugsatfda_docs/nda/2017/209092orig1s000multidiscipliner.pdf" TargetMode="External"/><Relationship Id="rId125" Type="http://schemas.openxmlformats.org/officeDocument/2006/relationships/hyperlink" Target="https://www.biorxiv.org/content/10.1101/2021.04.15.439906v1.full.pdf" TargetMode="External"/><Relationship Id="rId29" Type="http://schemas.openxmlformats.org/officeDocument/2006/relationships/hyperlink" Target="https://www.ncbi.nlm.nih.gov/pmc/articles/PMC2680368/" TargetMode="External"/><Relationship Id="rId124" Type="http://schemas.openxmlformats.org/officeDocument/2006/relationships/hyperlink" Target="https://www.biorxiv.org/content/10.1101/2021.04.15.439906v1.full.pdf" TargetMode="External"/><Relationship Id="rId123" Type="http://schemas.openxmlformats.org/officeDocument/2006/relationships/hyperlink" Target="https://www.biorxiv.org/content/10.1101/2021.04.15.439906v1.full.pdf" TargetMode="External"/><Relationship Id="rId122" Type="http://schemas.openxmlformats.org/officeDocument/2006/relationships/hyperlink" Target="https://www.biorxiv.org/content/10.1101/2021.04.15.439906v1.full.pdf" TargetMode="External"/><Relationship Id="rId95" Type="http://schemas.openxmlformats.org/officeDocument/2006/relationships/hyperlink" Target="https://www.biorxiv.org/content/10.1101/2021.04.15.439906v1.full.pdf" TargetMode="External"/><Relationship Id="rId94" Type="http://schemas.openxmlformats.org/officeDocument/2006/relationships/hyperlink" Target="https://www.biorxiv.org/content/10.1101/2021.04.15.439906v1.full.pdf" TargetMode="External"/><Relationship Id="rId97" Type="http://schemas.openxmlformats.org/officeDocument/2006/relationships/hyperlink" Target="https://www.biorxiv.org/content/10.1101/2021.04.15.439906v1.full.pdf" TargetMode="External"/><Relationship Id="rId96" Type="http://schemas.openxmlformats.org/officeDocument/2006/relationships/hyperlink" Target="https://www.biorxiv.org/content/10.1101/2021.04.15.439906v1.full.pdf" TargetMode="External"/><Relationship Id="rId11" Type="http://schemas.openxmlformats.org/officeDocument/2006/relationships/hyperlink" Target="https://www.preprints.org/manuscript/202308.0055/v1" TargetMode="External"/><Relationship Id="rId99" Type="http://schemas.openxmlformats.org/officeDocument/2006/relationships/hyperlink" Target="https://www.biorxiv.org/content/10.1101/2021.04.15.439906v1.full.pdf" TargetMode="External"/><Relationship Id="rId10" Type="http://schemas.openxmlformats.org/officeDocument/2006/relationships/hyperlink" Target="https://www.preprints.org/manuscript/202308.0055/v1" TargetMode="External"/><Relationship Id="rId98" Type="http://schemas.openxmlformats.org/officeDocument/2006/relationships/hyperlink" Target="https://www.biorxiv.org/content/10.1101/2021.04.15.439906v1.full.pdf" TargetMode="External"/><Relationship Id="rId13" Type="http://schemas.openxmlformats.org/officeDocument/2006/relationships/hyperlink" Target="https://jpet.aspetjournals.org/content/jpet/384/1/173.full.pdf" TargetMode="External"/><Relationship Id="rId12" Type="http://schemas.openxmlformats.org/officeDocument/2006/relationships/hyperlink" Target="https://chemrxiv.org/engage/api-gateway/chemrxiv/assets/orp/resource/item/62f0fc5069f3a57e38afcb23/original/pseudo-irreversible-butyrylcholinesterase-inhibitors-sar-kinetic-computational-and-crystallographic-study-of-the-n-dialkyl-o-arylcarbamate-warhead.pdf" TargetMode="External"/><Relationship Id="rId91" Type="http://schemas.openxmlformats.org/officeDocument/2006/relationships/hyperlink" Target="https://www.biorxiv.org/content/10.1101/2021.04.15.439906v1.full.pdf" TargetMode="External"/><Relationship Id="rId90" Type="http://schemas.openxmlformats.org/officeDocument/2006/relationships/hyperlink" Target="https://www.biorxiv.org/content/10.1101/2021.04.15.439906v1.full.pdf" TargetMode="External"/><Relationship Id="rId93" Type="http://schemas.openxmlformats.org/officeDocument/2006/relationships/hyperlink" Target="https://www.biorxiv.org/content/10.1101/2021.04.15.439906v1.full.pdf" TargetMode="External"/><Relationship Id="rId92" Type="http://schemas.openxmlformats.org/officeDocument/2006/relationships/hyperlink" Target="https://www.biorxiv.org/content/10.1101/2021.04.15.439906v1.full.pdf" TargetMode="External"/><Relationship Id="rId118" Type="http://schemas.openxmlformats.org/officeDocument/2006/relationships/hyperlink" Target="https://www.biorxiv.org/content/10.1101/2021.04.15.439906v1.full.pdf" TargetMode="External"/><Relationship Id="rId117" Type="http://schemas.openxmlformats.org/officeDocument/2006/relationships/hyperlink" Target="https://www.biorxiv.org/content/10.1101/2021.04.15.439906v1.full.pdf" TargetMode="External"/><Relationship Id="rId116" Type="http://schemas.openxmlformats.org/officeDocument/2006/relationships/hyperlink" Target="https://www.biorxiv.org/content/10.1101/2021.04.15.439906v1.full.pdf" TargetMode="External"/><Relationship Id="rId115" Type="http://schemas.openxmlformats.org/officeDocument/2006/relationships/hyperlink" Target="https://www.biorxiv.org/content/10.1101/2021.04.15.439906v1.full.pdf" TargetMode="External"/><Relationship Id="rId119" Type="http://schemas.openxmlformats.org/officeDocument/2006/relationships/hyperlink" Target="https://www.biorxiv.org/content/10.1101/2021.04.15.439906v1.full.pdf" TargetMode="External"/><Relationship Id="rId15" Type="http://schemas.openxmlformats.org/officeDocument/2006/relationships/hyperlink" Target="https://gbernardeslab.com/wp/wp-content/uploads/2022/11/REF173.pdf" TargetMode="External"/><Relationship Id="rId110" Type="http://schemas.openxmlformats.org/officeDocument/2006/relationships/hyperlink" Target="https://www.biorxiv.org/content/10.1101/2021.04.15.439906v1.full.pdf" TargetMode="External"/><Relationship Id="rId14" Type="http://schemas.openxmlformats.org/officeDocument/2006/relationships/hyperlink" Target="https://jpet.aspetjournals.org/content/jpet/384/1/173.full.pdf" TargetMode="External"/><Relationship Id="rId17" Type="http://schemas.openxmlformats.org/officeDocument/2006/relationships/hyperlink" Target="https://www.cell.com/cell-chemical-biology/pdf/S1074-5521(15)00337-3.pdf" TargetMode="External"/><Relationship Id="rId16" Type="http://schemas.openxmlformats.org/officeDocument/2006/relationships/hyperlink" Target="https://www.ncbi.nlm.nih.gov/pmc/articles/PMC9596308/" TargetMode="External"/><Relationship Id="rId19" Type="http://schemas.openxmlformats.org/officeDocument/2006/relationships/hyperlink" Target="https://jpet.aspetjournals.org/content/jpet/384/1/173.full.pdf" TargetMode="External"/><Relationship Id="rId114" Type="http://schemas.openxmlformats.org/officeDocument/2006/relationships/hyperlink" Target="https://www.biorxiv.org/content/10.1101/2021.04.15.439906v1.full.pdf" TargetMode="External"/><Relationship Id="rId18" Type="http://schemas.openxmlformats.org/officeDocument/2006/relationships/hyperlink" Target="https://utswmed-ir.tdl.org/server/api/core/bitstreams/fb6dea70-e663-4d4b-b065-a25e7350c62a/content" TargetMode="External"/><Relationship Id="rId113" Type="http://schemas.openxmlformats.org/officeDocument/2006/relationships/hyperlink" Target="https://www.biorxiv.org/content/10.1101/2021.04.15.439906v1.full.pdf" TargetMode="External"/><Relationship Id="rId112" Type="http://schemas.openxmlformats.org/officeDocument/2006/relationships/hyperlink" Target="https://www.biorxiv.org/content/10.1101/2021.04.15.439906v1.full.pdf" TargetMode="External"/><Relationship Id="rId111" Type="http://schemas.openxmlformats.org/officeDocument/2006/relationships/hyperlink" Target="https://www.biorxiv.org/content/10.1101/2021.04.15.439906v1.full.pdf" TargetMode="External"/><Relationship Id="rId84" Type="http://schemas.openxmlformats.org/officeDocument/2006/relationships/hyperlink" Target="https://www.ncbi.nlm.nih.gov/pmc/articles/PMC9390995/" TargetMode="External"/><Relationship Id="rId83" Type="http://schemas.openxmlformats.org/officeDocument/2006/relationships/hyperlink" Target="https://onlinelibrary.wiley.com/doi/abs/10.1002/anie.201505803" TargetMode="External"/><Relationship Id="rId86" Type="http://schemas.openxmlformats.org/officeDocument/2006/relationships/hyperlink" Target="https://file.medchemexpress.com/batch_PDF/HY-12212/Omaveloxolone-DataSheet-MedChemExpress.pdf" TargetMode="External"/><Relationship Id="rId85" Type="http://schemas.openxmlformats.org/officeDocument/2006/relationships/hyperlink" Target="https://pubmed.ncbi.nlm.nih.gov/31414593/" TargetMode="External"/><Relationship Id="rId88" Type="http://schemas.openxmlformats.org/officeDocument/2006/relationships/hyperlink" Target="https://www.biorxiv.org/content/10.1101/2021.04.15.439906v1.full.pdf" TargetMode="External"/><Relationship Id="rId150" Type="http://schemas.openxmlformats.org/officeDocument/2006/relationships/hyperlink" Target="https://patentimages.storage.googleapis.com/ea/c1/8c/f8f12ec64fb23e/EP3490989B1.pdf" TargetMode="External"/><Relationship Id="rId87" Type="http://schemas.openxmlformats.org/officeDocument/2006/relationships/hyperlink" Target="https://www.ncbi.nlm.nih.gov/pmc/articles/PMC9390995/" TargetMode="External"/><Relationship Id="rId89" Type="http://schemas.openxmlformats.org/officeDocument/2006/relationships/hyperlink" Target="https://www.biorxiv.org/content/10.1101/2021.04.15.439906v1.full.pdf" TargetMode="External"/><Relationship Id="rId80" Type="http://schemas.openxmlformats.org/officeDocument/2006/relationships/hyperlink" Target="https://www.enliventherapeutics.com/file.cfm/39/docs/enliven_aacr_april_orlando_poster_digital_2023.pdf" TargetMode="External"/><Relationship Id="rId82" Type="http://schemas.openxmlformats.org/officeDocument/2006/relationships/hyperlink" Target="https://www.ncbi.nlm.nih.gov/pmc/articles/PMC6628314/" TargetMode="External"/><Relationship Id="rId81" Type="http://schemas.openxmlformats.org/officeDocument/2006/relationships/hyperlink" Target="https://www.accessdata.fda.gov/drugsatfda_docs/nda/2020/213411Orig1s000MultidisciplineR.pdf" TargetMode="External"/><Relationship Id="rId1" Type="http://schemas.openxmlformats.org/officeDocument/2006/relationships/hyperlink" Target="https://www.ncbi.nlm.nih.gov/pmc/articles/PMC7294525/" TargetMode="External"/><Relationship Id="rId2" Type="http://schemas.openxmlformats.org/officeDocument/2006/relationships/hyperlink" Target="https://www.ncbi.nlm.nih.gov/pmc/articles/PMC7605558/" TargetMode="External"/><Relationship Id="rId3" Type="http://schemas.openxmlformats.org/officeDocument/2006/relationships/hyperlink" Target="https://www.ncbi.nlm.nih.gov/pmc/articles/PMC7605558/" TargetMode="External"/><Relationship Id="rId149" Type="http://schemas.openxmlformats.org/officeDocument/2006/relationships/hyperlink" Target="https://patentimages.storage.googleapis.com/ea/c1/8c/f8f12ec64fb23e/EP3490989B1.pdf" TargetMode="External"/><Relationship Id="rId4" Type="http://schemas.openxmlformats.org/officeDocument/2006/relationships/hyperlink" Target="https://www.preprints.org/manuscript/202308.0055/v1" TargetMode="External"/><Relationship Id="rId148" Type="http://schemas.openxmlformats.org/officeDocument/2006/relationships/hyperlink" Target="https://patentimages.storage.googleapis.com/ea/c1/8c/f8f12ec64fb23e/EP3490989B1.pdf" TargetMode="External"/><Relationship Id="rId9" Type="http://schemas.openxmlformats.org/officeDocument/2006/relationships/hyperlink" Target="https://www.preprints.org/manuscript/202308.0055/v1" TargetMode="External"/><Relationship Id="rId143" Type="http://schemas.openxmlformats.org/officeDocument/2006/relationships/hyperlink" Target="https://pubs.acs.org/doi/epdf/10.1021/acs.jmedchem.2c01120" TargetMode="External"/><Relationship Id="rId142" Type="http://schemas.openxmlformats.org/officeDocument/2006/relationships/hyperlink" Target="https://pubs.acs.org/doi/epdf/10.1021/acs.jmedchem.2c01120" TargetMode="External"/><Relationship Id="rId141" Type="http://schemas.openxmlformats.org/officeDocument/2006/relationships/hyperlink" Target="https://pubs.acs.org/doi/epdf/10.1021/acs.jmedchem.2c01120" TargetMode="External"/><Relationship Id="rId140" Type="http://schemas.openxmlformats.org/officeDocument/2006/relationships/hyperlink" Target="https://pubs.acs.org/doi/epdf/10.1021/acs.jmedchem.2c01120" TargetMode="External"/><Relationship Id="rId5" Type="http://schemas.openxmlformats.org/officeDocument/2006/relationships/hyperlink" Target="https://jewlscholar.mtsu.edu/server/api/core/bitstreams/f0d29cee-4b30-4399-8c55-34ad0c8ee575/content" TargetMode="External"/><Relationship Id="rId147" Type="http://schemas.openxmlformats.org/officeDocument/2006/relationships/hyperlink" Target="https://patentimages.storage.googleapis.com/ea/c1/8c/f8f12ec64fb23e/EP3490989B1.pdf" TargetMode="External"/><Relationship Id="rId6" Type="http://schemas.openxmlformats.org/officeDocument/2006/relationships/hyperlink" Target="https://arxiv.org/pdf/2211.02891" TargetMode="External"/><Relationship Id="rId146" Type="http://schemas.openxmlformats.org/officeDocument/2006/relationships/hyperlink" Target="https://patentimages.storage.googleapis.com/ea/c1/8c/f8f12ec64fb23e/EP3490989B1.pdf" TargetMode="External"/><Relationship Id="rId7" Type="http://schemas.openxmlformats.org/officeDocument/2006/relationships/hyperlink" Target="https://www.ncbi.nlm.nih.gov/pmc/articles/PMC9128007/" TargetMode="External"/><Relationship Id="rId145" Type="http://schemas.openxmlformats.org/officeDocument/2006/relationships/hyperlink" Target="https://onlinelibrary.wiley.com/doi/abs/10.1002/anie.201505804" TargetMode="External"/><Relationship Id="rId8" Type="http://schemas.openxmlformats.org/officeDocument/2006/relationships/hyperlink" Target="https://www.biorxiv.org/content/10.1101/2020.09.12.293498v3.full.pdf" TargetMode="External"/><Relationship Id="rId144" Type="http://schemas.openxmlformats.org/officeDocument/2006/relationships/hyperlink" Target="https://pubs.acs.org/doi/epdf/10.1021/acs.jmedchem.2c01120" TargetMode="External"/><Relationship Id="rId73" Type="http://schemas.openxmlformats.org/officeDocument/2006/relationships/hyperlink" Target="https://pubs.acs.org/doi/10.1021/acs.jmedchem.9b00510" TargetMode="External"/><Relationship Id="rId72" Type="http://schemas.openxmlformats.org/officeDocument/2006/relationships/hyperlink" Target="https://pubs.acs.org/doi/10.1021/acs.jmedchem.9b00510" TargetMode="External"/><Relationship Id="rId75" Type="http://schemas.openxmlformats.org/officeDocument/2006/relationships/hyperlink" Target="https://pubs.acs.org/doi/epdf/10.1021/acs.jmedchem.7b00360" TargetMode="External"/><Relationship Id="rId74" Type="http://schemas.openxmlformats.org/officeDocument/2006/relationships/hyperlink" Target="https://www.selleckchem.com/datasheet/azd4547-S280106-DataSheet.html" TargetMode="External"/><Relationship Id="rId77" Type="http://schemas.openxmlformats.org/officeDocument/2006/relationships/hyperlink" Target="https://chemrxiv.org/engage/api-gateway/chemrxiv/assets/orp/resource/item/658efa959138d23161c4bdc9/original/Manuscript_Gehringer_FGFR4_SNAr.pdf" TargetMode="External"/><Relationship Id="rId76" Type="http://schemas.openxmlformats.org/officeDocument/2006/relationships/hyperlink" Target="https://www.ncbi.nlm.nih.gov/pmc/articles/PMC8610935/" TargetMode="External"/><Relationship Id="rId79" Type="http://schemas.openxmlformats.org/officeDocument/2006/relationships/hyperlink" Target="https://chemrxiv.org/engage/api-gateway/chemrxiv/assets/orp/resource/item/658efa959138d23161c4bdc9/original/Manuscript_Gehringer_FGFR4_SNAr.pdf" TargetMode="External"/><Relationship Id="rId78" Type="http://schemas.openxmlformats.org/officeDocument/2006/relationships/hyperlink" Target="https://chemrxiv.org/engage/api-gateway/chemrxiv/assets/orp/resource/item/658efa959138d23161c4bdc9/original/Manuscript_Gehringer_FGFR4_SNAr.pdf" TargetMode="External"/><Relationship Id="rId71" Type="http://schemas.openxmlformats.org/officeDocument/2006/relationships/hyperlink" Target="https://www.ncbi.nlm.nih.gov/pmc/articles/PMC5346685/" TargetMode="External"/><Relationship Id="rId70" Type="http://schemas.openxmlformats.org/officeDocument/2006/relationships/hyperlink" Target="https://molpharm.aspetjournals.org/content/78/4/693" TargetMode="External"/><Relationship Id="rId139" Type="http://schemas.openxmlformats.org/officeDocument/2006/relationships/hyperlink" Target="https://pubs.acs.org/doi/epdf/10.1021/acs.jmedchem.2c01120" TargetMode="External"/><Relationship Id="rId138" Type="http://schemas.openxmlformats.org/officeDocument/2006/relationships/hyperlink" Target="https://s3.us-west-2.amazonaws.com/rvmdpubs.revmed.com/2021/Nichols+6291+RAS+Summit+Sep+2021.pdf" TargetMode="External"/><Relationship Id="rId137" Type="http://schemas.openxmlformats.org/officeDocument/2006/relationships/hyperlink" Target="https://www.ncbi.nlm.nih.gov/pmc/articles/PMC10474815/" TargetMode="External"/><Relationship Id="rId132" Type="http://schemas.openxmlformats.org/officeDocument/2006/relationships/hyperlink" Target="https://www.sciencedirect.com/science/article/abs/pii/S1367593121000326?via%3Dihub" TargetMode="External"/><Relationship Id="rId131" Type="http://schemas.openxmlformats.org/officeDocument/2006/relationships/hyperlink" Target="https://ascpt.onlinelibrary.wiley.com/doi/pdf/10.1002/psp4.12661" TargetMode="External"/><Relationship Id="rId130" Type="http://schemas.openxmlformats.org/officeDocument/2006/relationships/hyperlink" Target="https://ascopubs.org/doi/pdfdirect/10.1200/JCO.2022.40.16_suppl.e15102" TargetMode="External"/><Relationship Id="rId136" Type="http://schemas.openxmlformats.org/officeDocument/2006/relationships/hyperlink" Target="https://drugs.ncats.io/substance/QZJ1I2EN1V" TargetMode="External"/><Relationship Id="rId135" Type="http://schemas.openxmlformats.org/officeDocument/2006/relationships/hyperlink" Target="https://aacrjournals.org/cancerres/article/82/12_Supplement/5443/702786/Abstract-5443-BPI-421286-A-highly-potent-small" TargetMode="External"/><Relationship Id="rId134" Type="http://schemas.openxmlformats.org/officeDocument/2006/relationships/hyperlink" Target="https://ascpt.onlinelibrary.wiley.com/doi/pdf/10.1002/psp4.12661" TargetMode="External"/><Relationship Id="rId133" Type="http://schemas.openxmlformats.org/officeDocument/2006/relationships/hyperlink" Target="https://ascpt.onlinelibrary.wiley.com/doi/pdf/10.1002/psp4.12661" TargetMode="External"/><Relationship Id="rId62" Type="http://schemas.openxmlformats.org/officeDocument/2006/relationships/hyperlink" Target="https://www.pnas.org/doi/pdf/10.1073/pnas.1313733111" TargetMode="External"/><Relationship Id="rId61" Type="http://schemas.openxmlformats.org/officeDocument/2006/relationships/hyperlink" Target="https://www.pnas.org/doi/pdf/10.1073/pnas.1313733111" TargetMode="External"/><Relationship Id="rId64" Type="http://schemas.openxmlformats.org/officeDocument/2006/relationships/hyperlink" Target="https://pubs.rsc.org/en/content/articlepdf/2019/sc/c9sc03445e" TargetMode="External"/><Relationship Id="rId63" Type="http://schemas.openxmlformats.org/officeDocument/2006/relationships/hyperlink" Target="https://www.pnas.org/doi/pdf/10.1073/pnas.1313733111" TargetMode="External"/><Relationship Id="rId66" Type="http://schemas.openxmlformats.org/officeDocument/2006/relationships/hyperlink" Target="https://pubs.rsc.org/en/content/articlepdf/2019/sc/c9sc03445e" TargetMode="External"/><Relationship Id="rId172" Type="http://schemas.openxmlformats.org/officeDocument/2006/relationships/hyperlink" Target="https://www.biorxiv.org/content/10.1101/2023.05.02.539082v1.full.pdf" TargetMode="External"/><Relationship Id="rId65" Type="http://schemas.openxmlformats.org/officeDocument/2006/relationships/hyperlink" Target="https://pubs.rsc.org/en/content/articlepdf/2019/sc/c9sc03445e" TargetMode="External"/><Relationship Id="rId171" Type="http://schemas.openxmlformats.org/officeDocument/2006/relationships/hyperlink" Target="https://www.ornl.gov/publication/potent-and-selective-covalent-inhibition-papain-protease-sars-cov-2" TargetMode="External"/><Relationship Id="rId68" Type="http://schemas.openxmlformats.org/officeDocument/2006/relationships/hyperlink" Target="https://pubs.rsc.org/en/content/articlepdf/2019/sc/c9sc03445e" TargetMode="External"/><Relationship Id="rId170" Type="http://schemas.openxmlformats.org/officeDocument/2006/relationships/hyperlink" Target="https://www.biorxiv.org/content/10.1101/2023.05.02.539082v1.full.pdf" TargetMode="External"/><Relationship Id="rId67" Type="http://schemas.openxmlformats.org/officeDocument/2006/relationships/hyperlink" Target="https://pubs.rsc.org/en/content/articlepdf/2019/sc/c9sc03445e" TargetMode="External"/><Relationship Id="rId60" Type="http://schemas.openxmlformats.org/officeDocument/2006/relationships/hyperlink" Target="https://www.pnas.org/doi/pdf/10.1073/pnas.1313733111" TargetMode="External"/><Relationship Id="rId165" Type="http://schemas.openxmlformats.org/officeDocument/2006/relationships/hyperlink" Target="https://pubs.acs.org/doi/epdf/10.1021/jacs.1c13568" TargetMode="External"/><Relationship Id="rId69" Type="http://schemas.openxmlformats.org/officeDocument/2006/relationships/hyperlink" Target="https://pubs.rsc.org/en/content/articlepdf/2019/sc/c9sc03445e" TargetMode="External"/><Relationship Id="rId164" Type="http://schemas.openxmlformats.org/officeDocument/2006/relationships/hyperlink" Target="https://pubs.acs.org/doi/epdf/10.1021/jacs.1c13568" TargetMode="External"/><Relationship Id="rId163" Type="http://schemas.openxmlformats.org/officeDocument/2006/relationships/hyperlink" Target="https://pubs.acs.org/doi/epdf/10.1021/jacs.1c13568" TargetMode="External"/><Relationship Id="rId162" Type="http://schemas.openxmlformats.org/officeDocument/2006/relationships/hyperlink" Target="https://pubs.acs.org/doi/epdf/10.1021/jacs.1c13568" TargetMode="External"/><Relationship Id="rId169" Type="http://schemas.openxmlformats.org/officeDocument/2006/relationships/hyperlink" Target="https://pubs.acs.org/doi/epdf/10.1021/jacs.1c13568" TargetMode="External"/><Relationship Id="rId168" Type="http://schemas.openxmlformats.org/officeDocument/2006/relationships/hyperlink" Target="https://pubs.acs.org/doi/epdf/10.1021/jacs.1c13568" TargetMode="External"/><Relationship Id="rId167" Type="http://schemas.openxmlformats.org/officeDocument/2006/relationships/hyperlink" Target="https://pubs.acs.org/doi/epdf/10.1021/jacs.1c13568" TargetMode="External"/><Relationship Id="rId166" Type="http://schemas.openxmlformats.org/officeDocument/2006/relationships/hyperlink" Target="https://pubs.acs.org/doi/epdf/10.1021/jacs.1c13568" TargetMode="External"/><Relationship Id="rId51" Type="http://schemas.openxmlformats.org/officeDocument/2006/relationships/hyperlink" Target="https://www.pnas.org/doi/pdf/10.1073/pnas.1313733111" TargetMode="External"/><Relationship Id="rId50" Type="http://schemas.openxmlformats.org/officeDocument/2006/relationships/hyperlink" Target="https://www.accessdata.fda.gov/drugsatfda_docs/nda/2021/215310Orig1s000MultidisciplineR.pdf" TargetMode="External"/><Relationship Id="rId53" Type="http://schemas.openxmlformats.org/officeDocument/2006/relationships/hyperlink" Target="https://event.eortc.org/ena2022/wp-content/uploads/sites/24/2022/10/ENA-2022-abstracts_web-1.pdf" TargetMode="External"/><Relationship Id="rId52" Type="http://schemas.openxmlformats.org/officeDocument/2006/relationships/hyperlink" Target="https://www.pnas.org/doi/pdf/10.1073/pnas.1313733111" TargetMode="External"/><Relationship Id="rId55" Type="http://schemas.openxmlformats.org/officeDocument/2006/relationships/hyperlink" Target="https://pubs.acs.org/doi/10.1021/acs.jmedchem.6b01894" TargetMode="External"/><Relationship Id="rId161" Type="http://schemas.openxmlformats.org/officeDocument/2006/relationships/hyperlink" Target="https://pubs.acs.org/doi/epdf/10.1021/jacs.1c13568" TargetMode="External"/><Relationship Id="rId54" Type="http://schemas.openxmlformats.org/officeDocument/2006/relationships/hyperlink" Target="https://pubs.acs.org/doi/10.1021/acsomega.7b00157" TargetMode="External"/><Relationship Id="rId160" Type="http://schemas.openxmlformats.org/officeDocument/2006/relationships/hyperlink" Target="https://pubs.acs.org/doi/epdf/10.1021/jacs.1c13568" TargetMode="External"/><Relationship Id="rId57" Type="http://schemas.openxmlformats.org/officeDocument/2006/relationships/hyperlink" Target="https://www.pnas.org/doi/pdf/10.1073/pnas.1313733111" TargetMode="External"/><Relationship Id="rId56" Type="http://schemas.openxmlformats.org/officeDocument/2006/relationships/hyperlink" Target="https://www.accessdata.fda.gov/drugsatfda_docs/nda/2020/213411Orig1s000MultidisciplineR.pdf" TargetMode="External"/><Relationship Id="rId159" Type="http://schemas.openxmlformats.org/officeDocument/2006/relationships/hyperlink" Target="https://event.eortc.org/ena2022/wp-content/uploads/sites/24/2022/10/ENA-2022-abstracts_web-1.pdf" TargetMode="External"/><Relationship Id="rId59" Type="http://schemas.openxmlformats.org/officeDocument/2006/relationships/hyperlink" Target="https://www.pnas.org/doi/pdf/10.1073/pnas.1313733111" TargetMode="External"/><Relationship Id="rId154" Type="http://schemas.openxmlformats.org/officeDocument/2006/relationships/hyperlink" Target="https://doi.org/10.1016/j.tetasy.2011.01.006" TargetMode="External"/><Relationship Id="rId58" Type="http://schemas.openxmlformats.org/officeDocument/2006/relationships/hyperlink" Target="https://onlinelibrary.wiley.com/doi/abs/10.1002/anie.201505802" TargetMode="External"/><Relationship Id="rId153" Type="http://schemas.openxmlformats.org/officeDocument/2006/relationships/hyperlink" Target="https://doi.org/10.1016/j.tetasy.2011.01.006" TargetMode="External"/><Relationship Id="rId152" Type="http://schemas.openxmlformats.org/officeDocument/2006/relationships/hyperlink" Target="https://doi.org/10.1016/j.tetasy.2011.01.006" TargetMode="External"/><Relationship Id="rId151" Type="http://schemas.openxmlformats.org/officeDocument/2006/relationships/hyperlink" Target="https://pubmed.ncbi.nlm.nih.gov/20439741/" TargetMode="External"/><Relationship Id="rId158" Type="http://schemas.openxmlformats.org/officeDocument/2006/relationships/hyperlink" Target="https://pubs.acs.org/doi/epdf/10.1021/jacs.1c13568" TargetMode="External"/><Relationship Id="rId157" Type="http://schemas.openxmlformats.org/officeDocument/2006/relationships/hyperlink" Target="https://www.tandfonline.com/doi/full/10.1080/00498250802638163" TargetMode="External"/><Relationship Id="rId156" Type="http://schemas.openxmlformats.org/officeDocument/2006/relationships/hyperlink" Target="https://www.tandfonline.com/doi/full/10.1080/00498250802638160" TargetMode="External"/><Relationship Id="rId155" Type="http://schemas.openxmlformats.org/officeDocument/2006/relationships/hyperlink" Target="https://www.ncbi.nlm.nih.gov/pmc/articles/PMC4456127/" TargetMode="Externa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40" Type="http://schemas.openxmlformats.org/officeDocument/2006/relationships/hyperlink" Target="http://www.bindingdb.org/bind/chemsearch/marvin/MolStructure.jsp?monomerid=206356" TargetMode="External"/><Relationship Id="rId190" Type="http://schemas.openxmlformats.org/officeDocument/2006/relationships/hyperlink" Target="http://www.bindingdb.org/bind/chemsearch/marvin/MolStructure.jsp?monomerid=468000" TargetMode="External"/><Relationship Id="rId42" Type="http://schemas.openxmlformats.org/officeDocument/2006/relationships/hyperlink" Target="http://www.bindingdb.org/jsp/dbsearch/PrimarySearch_ki.jsp?energyterm=kJ/mole&amp;tag=r21&amp;monomerid=206356&amp;enzyme=Tyrosine-protein+kinase+BTK&amp;column=ki&amp;startPg=0&amp;Increment=50&amp;submit=Search" TargetMode="External"/><Relationship Id="rId41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44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194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43" Type="http://schemas.openxmlformats.org/officeDocument/2006/relationships/hyperlink" Target="http://www.bindingdb.org/bind/chemsearch/marvin/MolStructure.jsp?monomerid=50244502" TargetMode="External"/><Relationship Id="rId193" Type="http://schemas.openxmlformats.org/officeDocument/2006/relationships/hyperlink" Target="http://www.bindingdb.org/bind/chemsearch/marvin/MolStructure.jsp?monomerid=467718" TargetMode="External"/><Relationship Id="rId46" Type="http://schemas.openxmlformats.org/officeDocument/2006/relationships/hyperlink" Target="http://www.bindingdb.org/bind/chemsearch/marvin/MolStructure.jsp?monomerid=206359" TargetMode="External"/><Relationship Id="rId192" Type="http://schemas.openxmlformats.org/officeDocument/2006/relationships/hyperlink" Target="http://www.bindingdb.org/jsp/dbsearch/PrimarySearch_ki.jsp?energyterm=kJ/mole&amp;tag=r21&amp;monomerid=468000&amp;enzyme=Tyrosine-protein+kinase+BTK&amp;column=ki&amp;startPg=0&amp;Increment=50&amp;submit=Search" TargetMode="External"/><Relationship Id="rId45" Type="http://schemas.openxmlformats.org/officeDocument/2006/relationships/hyperlink" Target="http://www.bindingdb.org/jsp/dbsearch/PrimarySearch_ki.jsp?energyterm=kJ/mole&amp;tag=r21&amp;monomerid=50244502&amp;enzyme=Tyrosine-protein+kinase+BTK&amp;column=ki&amp;startPg=0&amp;Increment=50&amp;submit=Search" TargetMode="External"/><Relationship Id="rId191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48" Type="http://schemas.openxmlformats.org/officeDocument/2006/relationships/hyperlink" Target="http://www.bindingdb.org/jsp/dbsearch/PrimarySearch_ki.jsp?energyterm=kJ/mole&amp;tag=r21&amp;monomerid=206359&amp;enzyme=Tyrosine-protein+kinase+BTK&amp;column=ki&amp;startPg=0&amp;Increment=50&amp;submit=Search" TargetMode="External"/><Relationship Id="rId187" Type="http://schemas.openxmlformats.org/officeDocument/2006/relationships/hyperlink" Target="http://www.bindingdb.org/bind/chemsearch/marvin/MolStructure.jsp?monomerid=50020471" TargetMode="External"/><Relationship Id="rId47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186" Type="http://schemas.openxmlformats.org/officeDocument/2006/relationships/hyperlink" Target="http://www.bindingdb.org/jsp/dbsearch/PrimarySearch_ki.jsp?energyterm=kJ/mole&amp;tag=r21&amp;monomerid=468103&amp;enzyme=Tyrosine-protein+kinase+BTK&amp;column=ki&amp;startPg=0&amp;Increment=50&amp;submit=Search" TargetMode="External"/><Relationship Id="rId185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49" Type="http://schemas.openxmlformats.org/officeDocument/2006/relationships/hyperlink" Target="http://www.bindingdb.org/bind/chemsearch/marvin/MolStructure.jsp?monomerid=111952" TargetMode="External"/><Relationship Id="rId184" Type="http://schemas.openxmlformats.org/officeDocument/2006/relationships/hyperlink" Target="http://www.bindingdb.org/bind/chemsearch/marvin/MolStructure.jsp?monomerid=468103" TargetMode="External"/><Relationship Id="rId189" Type="http://schemas.openxmlformats.org/officeDocument/2006/relationships/hyperlink" Target="http://www.bindingdb.org/jsp/dbsearch/PrimarySearch_ki.jsp?energyterm=kJ/mole&amp;tag=r21&amp;monomerid=50020471&amp;enzyme=Tyrosine-protein+kinase+BTK&amp;column=ki&amp;startPg=0&amp;Increment=50&amp;submit=Search" TargetMode="External"/><Relationship Id="rId188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31" Type="http://schemas.openxmlformats.org/officeDocument/2006/relationships/hyperlink" Target="http://www.bindingdb.org/bind/chemsearch/marvin/MolStructure.jsp?monomerid=206360" TargetMode="External"/><Relationship Id="rId30" Type="http://schemas.openxmlformats.org/officeDocument/2006/relationships/hyperlink" Target="http://www.bindingdb.org/jsp/dbsearch/PrimarySearch_ki.jsp?energyterm=kJ/mole&amp;tag=r21&amp;monomerid=50244494&amp;enzyme=Tyrosine-protein+kinase+BTK&amp;column=ki&amp;startPg=0&amp;Increment=50&amp;submit=Search" TargetMode="External"/><Relationship Id="rId33" Type="http://schemas.openxmlformats.org/officeDocument/2006/relationships/hyperlink" Target="http://www.bindingdb.org/jsp/dbsearch/PrimarySearch_ki.jsp?energyterm=kJ/mole&amp;tag=r21&amp;monomerid=206360&amp;enzyme=Tyrosine-protein+kinase+BTK&amp;column=ki&amp;startPg=0&amp;Increment=50&amp;submit=Search" TargetMode="External"/><Relationship Id="rId183" Type="http://schemas.openxmlformats.org/officeDocument/2006/relationships/hyperlink" Target="http://www.bindingdb.org/jsp/dbsearch/PrimarySearch_ki.jsp?energyterm=kJ/mole&amp;tag=r21&amp;monomerid=50161162&amp;enzyme=Tyrosine-protein+kinase+BTK&amp;column=ki&amp;startPg=0&amp;Increment=50&amp;submit=Search" TargetMode="External"/><Relationship Id="rId32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182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35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181" Type="http://schemas.openxmlformats.org/officeDocument/2006/relationships/hyperlink" Target="http://www.bindingdb.org/bind/chemsearch/marvin/MolStructure.jsp?monomerid=50161162" TargetMode="External"/><Relationship Id="rId34" Type="http://schemas.openxmlformats.org/officeDocument/2006/relationships/hyperlink" Target="http://www.bindingdb.org/bind/chemsearch/marvin/MolStructure.jsp?monomerid=206366" TargetMode="External"/><Relationship Id="rId180" Type="http://schemas.openxmlformats.org/officeDocument/2006/relationships/hyperlink" Target="http://www.bindingdb.org/jsp/dbsearch/PrimarySearch_ki.jsp?energyterm=kJ/mole&amp;tag=r21&amp;monomerid=485273&amp;enzyme=Tyrosine-protein+kinase+BTK&amp;column=ki&amp;startPg=0&amp;Increment=50&amp;submit=Search" TargetMode="External"/><Relationship Id="rId37" Type="http://schemas.openxmlformats.org/officeDocument/2006/relationships/hyperlink" Target="http://www.bindingdb.org/bind/chemsearch/marvin/MolStructure.jsp?monomerid=50244467" TargetMode="External"/><Relationship Id="rId176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297" Type="http://schemas.openxmlformats.org/officeDocument/2006/relationships/hyperlink" Target="http://www.bindingdb.org/jsp/dbsearch/PrimarySearch_ki.jsp?energyterm=kJ/mole&amp;tag=r21&amp;monomerid=50568220&amp;enzyme=Tyrosine-protein+kinase+BTK&amp;column=ki&amp;startPg=0&amp;Increment=50&amp;submit=Search" TargetMode="External"/><Relationship Id="rId36" Type="http://schemas.openxmlformats.org/officeDocument/2006/relationships/hyperlink" Target="http://www.bindingdb.org/jsp/dbsearch/PrimarySearch_ki.jsp?energyterm=kJ/mole&amp;tag=r21&amp;monomerid=206366&amp;enzyme=Tyrosine-protein+kinase+BTK&amp;column=ki&amp;startPg=0&amp;Increment=50&amp;submit=Search" TargetMode="External"/><Relationship Id="rId175" Type="http://schemas.openxmlformats.org/officeDocument/2006/relationships/hyperlink" Target="http://www.bindingdb.org/bind/chemsearch/marvin/MolStructure.jsp?monomerid=50245587" TargetMode="External"/><Relationship Id="rId296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39" Type="http://schemas.openxmlformats.org/officeDocument/2006/relationships/hyperlink" Target="http://www.bindingdb.org/jsp/dbsearch/PrimarySearch_ki.jsp?energyterm=kJ/mole&amp;tag=r21&amp;monomerid=50244467&amp;enzyme=Tyrosine-protein+kinase+BTK&amp;column=ki&amp;startPg=0&amp;Increment=50&amp;submit=Search" TargetMode="External"/><Relationship Id="rId174" Type="http://schemas.openxmlformats.org/officeDocument/2006/relationships/hyperlink" Target="http://www.bindingdb.org/jsp/dbsearch/PrimarySearch_ki.jsp?energyterm=kJ/mole&amp;tag=r21&amp;monomerid=50245587&amp;enzyme=Tyrosine-protein+kinase+BTK&amp;column=ki&amp;startPg=0&amp;Increment=50&amp;submit=Search" TargetMode="External"/><Relationship Id="rId295" Type="http://schemas.openxmlformats.org/officeDocument/2006/relationships/hyperlink" Target="http://www.bindingdb.org/bind/chemsearch/marvin/MolStructure.jsp?monomerid=50568220" TargetMode="External"/><Relationship Id="rId38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173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294" Type="http://schemas.openxmlformats.org/officeDocument/2006/relationships/hyperlink" Target="http://www.bindingdb.org/jsp/dbsearch/PrimarySearch_ki.jsp?energyterm=kJ/mole&amp;tag=r21&amp;monomerid=467604&amp;enzyme=Tyrosine-protein+kinase+BTK&amp;column=ki&amp;startPg=0&amp;Increment=50&amp;submit=Search" TargetMode="External"/><Relationship Id="rId179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178" Type="http://schemas.openxmlformats.org/officeDocument/2006/relationships/hyperlink" Target="http://www.bindingdb.org/bind/chemsearch/marvin/MolStructure.jsp?monomerid=485273" TargetMode="External"/><Relationship Id="rId299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177" Type="http://schemas.openxmlformats.org/officeDocument/2006/relationships/hyperlink" Target="http://www.bindingdb.org/jsp/dbsearch/PrimarySearch_ki.jsp?energyterm=kJ/mole&amp;tag=r21&amp;monomerid=50245587&amp;enzyme=Tyrosine-protein+kinase+BTK&amp;column=ki&amp;startPg=0&amp;Increment=50&amp;submit=Search" TargetMode="External"/><Relationship Id="rId298" Type="http://schemas.openxmlformats.org/officeDocument/2006/relationships/hyperlink" Target="http://www.bindingdb.org/bind/chemsearch/marvin/MolStructure.jsp?monomerid=209866" TargetMode="External"/><Relationship Id="rId20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22" Type="http://schemas.openxmlformats.org/officeDocument/2006/relationships/hyperlink" Target="http://www.bindingdb.org/bind/chemsearch/marvin/MolStructure.jsp?monomerid=50244488" TargetMode="External"/><Relationship Id="rId21" Type="http://schemas.openxmlformats.org/officeDocument/2006/relationships/hyperlink" Target="http://www.bindingdb.org/jsp/dbsearch/PrimarySearch_ki.jsp?energyterm=kJ/mole&amp;tag=r21&amp;monomerid=50244489&amp;enzyme=Tyrosine-protein+kinase+BTK&amp;column=ki&amp;startPg=0&amp;Increment=50&amp;submit=Search" TargetMode="External"/><Relationship Id="rId24" Type="http://schemas.openxmlformats.org/officeDocument/2006/relationships/hyperlink" Target="http://www.bindingdb.org/jsp/dbsearch/PrimarySearch_ki.jsp?energyterm=kJ/mole&amp;tag=r21&amp;monomerid=50244488&amp;enzyme=Tyrosine-protein+kinase+BTK&amp;column=ki&amp;startPg=0&amp;Increment=50&amp;submit=Search" TargetMode="External"/><Relationship Id="rId23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26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25" Type="http://schemas.openxmlformats.org/officeDocument/2006/relationships/hyperlink" Target="http://www.bindingdb.org/bind/chemsearch/marvin/MolStructure.jsp?monomerid=50244491" TargetMode="External"/><Relationship Id="rId28" Type="http://schemas.openxmlformats.org/officeDocument/2006/relationships/hyperlink" Target="http://www.bindingdb.org/bind/chemsearch/marvin/MolStructure.jsp?monomerid=50244494" TargetMode="External"/><Relationship Id="rId27" Type="http://schemas.openxmlformats.org/officeDocument/2006/relationships/hyperlink" Target="http://www.bindingdb.org/jsp/dbsearch/PrimarySearch_ki.jsp?energyterm=kJ/mole&amp;tag=r21&amp;monomerid=50244491&amp;enzyme=Tyrosine-protein+kinase+BTK&amp;column=ki&amp;startPg=0&amp;Increment=50&amp;submit=Search" TargetMode="External"/><Relationship Id="rId29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11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10" Type="http://schemas.openxmlformats.org/officeDocument/2006/relationships/hyperlink" Target="http://www.bindingdb.org/bind/chemsearch/marvin/MolStructure.jsp?monomerid=206355" TargetMode="External"/><Relationship Id="rId13" Type="http://schemas.openxmlformats.org/officeDocument/2006/relationships/hyperlink" Target="http://www.bindingdb.org/bind/chemsearch/marvin/MolStructure.jsp?monomerid=50244490" TargetMode="External"/><Relationship Id="rId12" Type="http://schemas.openxmlformats.org/officeDocument/2006/relationships/hyperlink" Target="http://www.bindingdb.org/jsp/dbsearch/PrimarySearch_ki.jsp?energyterm=kJ/mole&amp;tag=r21&amp;monomerid=206355&amp;enzyme=Tyrosine-protein+kinase+BTK&amp;column=ki&amp;startPg=0&amp;Increment=50&amp;submit=Search" TargetMode="External"/><Relationship Id="rId15" Type="http://schemas.openxmlformats.org/officeDocument/2006/relationships/hyperlink" Target="http://www.bindingdb.org/jsp/dbsearch/PrimarySearch_ki.jsp?energyterm=kJ/mole&amp;tag=r21&amp;monomerid=50244490&amp;enzyme=Tyrosine-protein+kinase+BTK&amp;column=ki&amp;startPg=0&amp;Increment=50&amp;submit=Search" TargetMode="External"/><Relationship Id="rId198" Type="http://schemas.openxmlformats.org/officeDocument/2006/relationships/hyperlink" Target="http://www.bindingdb.org/jsp/dbsearch/PrimarySearch_ki.jsp?energyterm=kJ/mole&amp;tag=r21&amp;monomerid=467718&amp;enzyme=Tyrosine-protein+kinase+BTK&amp;column=ki&amp;startPg=0&amp;Increment=50&amp;submit=Search" TargetMode="External"/><Relationship Id="rId14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197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17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196" Type="http://schemas.openxmlformats.org/officeDocument/2006/relationships/hyperlink" Target="http://www.bindingdb.org/bind/chemsearch/marvin/MolStructure.jsp?monomerid=467718" TargetMode="External"/><Relationship Id="rId16" Type="http://schemas.openxmlformats.org/officeDocument/2006/relationships/hyperlink" Target="http://www.bindingdb.org/bind/chemsearch/marvin/MolStructure.jsp?monomerid=111951" TargetMode="External"/><Relationship Id="rId195" Type="http://schemas.openxmlformats.org/officeDocument/2006/relationships/hyperlink" Target="http://www.bindingdb.org/jsp/dbsearch/PrimarySearch_ki.jsp?energyterm=kJ/mole&amp;tag=r21&amp;monomerid=467718&amp;enzyme=Tyrosine-protein+kinase+BTK&amp;column=ki&amp;startPg=0&amp;Increment=50&amp;submit=Search" TargetMode="External"/><Relationship Id="rId19" Type="http://schemas.openxmlformats.org/officeDocument/2006/relationships/hyperlink" Target="http://www.bindingdb.org/bind/chemsearch/marvin/MolStructure.jsp?monomerid=50244489" TargetMode="External"/><Relationship Id="rId18" Type="http://schemas.openxmlformats.org/officeDocument/2006/relationships/hyperlink" Target="http://www.bindingdb.org/jsp/dbsearch/PrimarySearch_ki.jsp?energyterm=kJ/mole&amp;tag=r21&amp;monomerid=111951&amp;enzyme=Tyrosine-protein+kinase+BTK&amp;column=ki&amp;startPg=0&amp;Increment=50&amp;submit=Search" TargetMode="External"/><Relationship Id="rId199" Type="http://schemas.openxmlformats.org/officeDocument/2006/relationships/hyperlink" Target="http://www.bindingdb.org/bind/chemsearch/marvin/MolStructure.jsp?monomerid=467367" TargetMode="External"/><Relationship Id="rId84" Type="http://schemas.openxmlformats.org/officeDocument/2006/relationships/hyperlink" Target="http://www.bindingdb.org/jsp/dbsearch/PrimarySearch_ki.jsp?energyterm=kJ/mole&amp;tag=r21&amp;monomerid=50244501&amp;enzyme=Tyrosine-protein+kinase+BTK&amp;column=ki&amp;startPg=0&amp;Increment=50&amp;submit=Search" TargetMode="External"/><Relationship Id="rId83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86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85" Type="http://schemas.openxmlformats.org/officeDocument/2006/relationships/hyperlink" Target="http://www.bindingdb.org/bind/chemsearch/marvin/MolStructure.jsp?monomerid=111939" TargetMode="External"/><Relationship Id="rId88" Type="http://schemas.openxmlformats.org/officeDocument/2006/relationships/hyperlink" Target="http://www.bindingdb.org/bind/chemsearch/marvin/MolStructure.jsp?monomerid=50244497" TargetMode="External"/><Relationship Id="rId150" Type="http://schemas.openxmlformats.org/officeDocument/2006/relationships/hyperlink" Target="http://www.bindingdb.org/jsp/dbsearch/PrimarySearch_ki.jsp?energyterm=kJ/mole&amp;tag=r21&amp;monomerid=50245603&amp;enzyme=Tyrosine-protein+kinase+BTK&amp;column=ki&amp;startPg=0&amp;Increment=50&amp;submit=Search" TargetMode="External"/><Relationship Id="rId271" Type="http://schemas.openxmlformats.org/officeDocument/2006/relationships/hyperlink" Target="http://www.bindingdb.org/bind/chemsearch/marvin/MolStructure.jsp?monomerid=50568221" TargetMode="External"/><Relationship Id="rId87" Type="http://schemas.openxmlformats.org/officeDocument/2006/relationships/hyperlink" Target="http://www.bindingdb.org/jsp/dbsearch/PrimarySearch_ki.jsp?energyterm=kJ/mole&amp;tag=r21&amp;monomerid=111939&amp;enzyme=Tyrosine-protein+kinase+BTK&amp;column=ki&amp;startPg=0&amp;Increment=50&amp;submit=Search" TargetMode="External"/><Relationship Id="rId270" Type="http://schemas.openxmlformats.org/officeDocument/2006/relationships/hyperlink" Target="http://www.bindingdb.org/jsp/dbsearch/PrimarySearch_ki.jsp?energyterm=kJ/mole&amp;tag=r21&amp;monomerid=351801&amp;enzyme=Tyrosine-protein+kinase+BTK&amp;column=ki&amp;startPg=0&amp;Increment=50&amp;submit=Search" TargetMode="External"/><Relationship Id="rId89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80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82" Type="http://schemas.openxmlformats.org/officeDocument/2006/relationships/hyperlink" Target="http://www.bindingdb.org/bind/chemsearch/marvin/MolStructure.jsp?monomerid=50244501" TargetMode="External"/><Relationship Id="rId81" Type="http://schemas.openxmlformats.org/officeDocument/2006/relationships/hyperlink" Target="http://www.bindingdb.org/jsp/dbsearch/PrimarySearch_ki.jsp?energyterm=kJ/mole&amp;tag=r21&amp;monomerid=50244486&amp;enzyme=Tyrosine-protein+kinase+BTK&amp;column=ki&amp;startPg=0&amp;Increment=50&amp;submit=Search" TargetMode="External"/><Relationship Id="rId1" Type="http://schemas.openxmlformats.org/officeDocument/2006/relationships/hyperlink" Target="http://www.bindingdb.org/bind/chemsearch/marvin/MolStructure.jsp?monomerid=206362" TargetMode="External"/><Relationship Id="rId2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3" Type="http://schemas.openxmlformats.org/officeDocument/2006/relationships/hyperlink" Target="http://www.bindingdb.org/jsp/dbsearch/PrimarySearch_ki.jsp?energyterm=kJ/mole&amp;tag=r21&amp;monomerid=206362&amp;enzyme=Tyrosine-protein+kinase+BTK&amp;column=ki&amp;startPg=0&amp;Increment=50&amp;submit=Search" TargetMode="External"/><Relationship Id="rId149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4" Type="http://schemas.openxmlformats.org/officeDocument/2006/relationships/hyperlink" Target="http://www.bindingdb.org/bind/chemsearch/marvin/MolStructure.jsp?monomerid=206354" TargetMode="External"/><Relationship Id="rId148" Type="http://schemas.openxmlformats.org/officeDocument/2006/relationships/hyperlink" Target="http://www.bindingdb.org/bind/chemsearch/marvin/MolStructure.jsp?monomerid=50245603" TargetMode="External"/><Relationship Id="rId269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9" Type="http://schemas.openxmlformats.org/officeDocument/2006/relationships/hyperlink" Target="http://www.bindingdb.org/jsp/dbsearch/PrimarySearch_ki.jsp?energyterm=kJ/mole&amp;tag=r21&amp;monomerid=50245852&amp;enzyme=Tyrosine-protein+kinase+BTK&amp;column=ki&amp;startPg=0&amp;Increment=50&amp;submit=Search" TargetMode="External"/><Relationship Id="rId143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264" Type="http://schemas.openxmlformats.org/officeDocument/2006/relationships/hyperlink" Target="http://www.bindingdb.org/jsp/dbsearch/PrimarySearch_ki.jsp?energyterm=kJ/mole&amp;tag=r21&amp;monomerid=50357312&amp;enzyme=Tyrosine-protein+kinase+BTK&amp;column=ki&amp;startPg=0&amp;Increment=50&amp;submit=Search" TargetMode="External"/><Relationship Id="rId142" Type="http://schemas.openxmlformats.org/officeDocument/2006/relationships/hyperlink" Target="http://www.bindingdb.org/bind/chemsearch/marvin/MolStructure.jsp?monomerid=206358" TargetMode="External"/><Relationship Id="rId263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141" Type="http://schemas.openxmlformats.org/officeDocument/2006/relationships/hyperlink" Target="http://www.bindingdb.org/jsp/dbsearch/PrimarySearch_ki.jsp?energyterm=kJ/mole&amp;tag=r21&amp;monomerid=50244468&amp;enzyme=Tyrosine-protein+kinase+BTK&amp;column=ki&amp;startPg=0&amp;Increment=50&amp;submit=Search" TargetMode="External"/><Relationship Id="rId262" Type="http://schemas.openxmlformats.org/officeDocument/2006/relationships/hyperlink" Target="http://www.bindingdb.org/bind/chemsearch/marvin/MolStructure.jsp?monomerid=50357312" TargetMode="External"/><Relationship Id="rId140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261" Type="http://schemas.openxmlformats.org/officeDocument/2006/relationships/hyperlink" Target="http://www.bindingdb.org/jsp/dbsearch/PrimarySearch_ki.jsp?energyterm=kJ/mole&amp;tag=r21&amp;monomerid=467845&amp;enzyme=Tyrosine-protein+kinase+BTK&amp;column=ki&amp;startPg=0&amp;Increment=50&amp;submit=Search" TargetMode="External"/><Relationship Id="rId5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147" Type="http://schemas.openxmlformats.org/officeDocument/2006/relationships/hyperlink" Target="http://www.bindingdb.org/jsp/dbsearch/PrimarySearch_ki.jsp?energyterm=kJ/mole&amp;tag=r21&amp;monomerid=50357312&amp;enzyme=Tyrosine-protein+kinase+BTK&amp;column=ki&amp;startPg=0&amp;Increment=50&amp;submit=Search" TargetMode="External"/><Relationship Id="rId268" Type="http://schemas.openxmlformats.org/officeDocument/2006/relationships/hyperlink" Target="http://www.bindingdb.org/bind/chemsearch/marvin/MolStructure.jsp?monomerid=351801" TargetMode="External"/><Relationship Id="rId6" Type="http://schemas.openxmlformats.org/officeDocument/2006/relationships/hyperlink" Target="http://www.bindingdb.org/jsp/dbsearch/PrimarySearch_ki.jsp?energyterm=kJ/mole&amp;tag=r21&amp;monomerid=206354&amp;enzyme=Tyrosine-protein+kinase+BTK&amp;column=ki&amp;startPg=0&amp;Increment=50&amp;submit=Search" TargetMode="External"/><Relationship Id="rId146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267" Type="http://schemas.openxmlformats.org/officeDocument/2006/relationships/hyperlink" Target="http://www.bindingdb.org/jsp/dbsearch/PrimarySearch_ki.jsp?energyterm=kJ/mole&amp;tag=r21&amp;monomerid=467852&amp;enzyme=Tyrosine-protein+kinase+BTK&amp;column=ki&amp;startPg=0&amp;Increment=50&amp;submit=Search" TargetMode="External"/><Relationship Id="rId7" Type="http://schemas.openxmlformats.org/officeDocument/2006/relationships/hyperlink" Target="http://www.bindingdb.org/bind/chemsearch/marvin/MolStructure.jsp?monomerid=50245852" TargetMode="External"/><Relationship Id="rId145" Type="http://schemas.openxmlformats.org/officeDocument/2006/relationships/hyperlink" Target="http://www.bindingdb.org/bind/chemsearch/marvin/MolStructure.jsp?monomerid=50357312" TargetMode="External"/><Relationship Id="rId266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8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144" Type="http://schemas.openxmlformats.org/officeDocument/2006/relationships/hyperlink" Target="http://www.bindingdb.org/jsp/dbsearch/PrimarySearch_ki.jsp?energyterm=kJ/mole&amp;tag=r21&amp;monomerid=206358&amp;enzyme=Tyrosine-protein+kinase+BTK&amp;column=ki&amp;startPg=0&amp;Increment=50&amp;submit=Search" TargetMode="External"/><Relationship Id="rId265" Type="http://schemas.openxmlformats.org/officeDocument/2006/relationships/hyperlink" Target="http://www.bindingdb.org/bind/chemsearch/marvin/MolStructure.jsp?monomerid=467852" TargetMode="External"/><Relationship Id="rId73" Type="http://schemas.openxmlformats.org/officeDocument/2006/relationships/hyperlink" Target="http://www.bindingdb.org/bind/chemsearch/marvin/MolStructure.jsp?monomerid=50244492" TargetMode="External"/><Relationship Id="rId72" Type="http://schemas.openxmlformats.org/officeDocument/2006/relationships/hyperlink" Target="http://www.bindingdb.org/jsp/dbsearch/PrimarySearch_ki.jsp?energyterm=kJ/mole&amp;tag=r21&amp;monomerid=206353&amp;enzyme=Tyrosine-protein+kinase+BTK&amp;column=ki&amp;startPg=0&amp;Increment=50&amp;submit=Search" TargetMode="External"/><Relationship Id="rId75" Type="http://schemas.openxmlformats.org/officeDocument/2006/relationships/hyperlink" Target="http://www.bindingdb.org/jsp/dbsearch/PrimarySearch_ki.jsp?energyterm=kJ/mole&amp;tag=r21&amp;monomerid=50244492&amp;enzyme=Tyrosine-protein+kinase+BTK&amp;column=ki&amp;startPg=0&amp;Increment=50&amp;submit=Search" TargetMode="External"/><Relationship Id="rId74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77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260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76" Type="http://schemas.openxmlformats.org/officeDocument/2006/relationships/hyperlink" Target="http://www.bindingdb.org/bind/chemsearch/marvin/MolStructure.jsp?monomerid=50244500" TargetMode="External"/><Relationship Id="rId79" Type="http://schemas.openxmlformats.org/officeDocument/2006/relationships/hyperlink" Target="http://www.bindingdb.org/bind/chemsearch/marvin/MolStructure.jsp?monomerid=50244486" TargetMode="External"/><Relationship Id="rId78" Type="http://schemas.openxmlformats.org/officeDocument/2006/relationships/hyperlink" Target="http://www.bindingdb.org/jsp/dbsearch/PrimarySearch_ki.jsp?energyterm=kJ/mole&amp;tag=r21&amp;monomerid=50244500&amp;enzyme=Tyrosine-protein+kinase+BTK&amp;column=ki&amp;startPg=0&amp;Increment=50&amp;submit=Search" TargetMode="External"/><Relationship Id="rId71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70" Type="http://schemas.openxmlformats.org/officeDocument/2006/relationships/hyperlink" Target="http://www.bindingdb.org/bind/chemsearch/marvin/MolStructure.jsp?monomerid=206353" TargetMode="External"/><Relationship Id="rId139" Type="http://schemas.openxmlformats.org/officeDocument/2006/relationships/hyperlink" Target="http://www.bindingdb.org/bind/chemsearch/marvin/MolStructure.jsp?monomerid=50244468" TargetMode="External"/><Relationship Id="rId138" Type="http://schemas.openxmlformats.org/officeDocument/2006/relationships/hyperlink" Target="http://www.bindingdb.org/jsp/dbsearch/PrimarySearch_ki.jsp?energyterm=kJ/mole&amp;tag=r21&amp;monomerid=50244487&amp;enzyme=Tyrosine-protein+kinase+BTK&amp;column=ki&amp;startPg=0&amp;Increment=50&amp;submit=Search" TargetMode="External"/><Relationship Id="rId259" Type="http://schemas.openxmlformats.org/officeDocument/2006/relationships/hyperlink" Target="http://www.bindingdb.org/bind/chemsearch/marvin/MolStructure.jsp?monomerid=467845" TargetMode="External"/><Relationship Id="rId137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258" Type="http://schemas.openxmlformats.org/officeDocument/2006/relationships/hyperlink" Target="http://www.bindingdb.org/jsp/dbsearch/PrimarySearch_ki.jsp?energyterm=kJ/mole&amp;tag=r21&amp;monomerid=467759&amp;enzyme=Tyrosine-protein+kinase+BTK&amp;column=ki&amp;startPg=0&amp;Increment=50&amp;submit=Search" TargetMode="External"/><Relationship Id="rId132" Type="http://schemas.openxmlformats.org/officeDocument/2006/relationships/hyperlink" Target="http://www.bindingdb.org/jsp/dbsearch/PrimarySearch_ki.jsp?energyterm=kJ/mole&amp;tag=r21&amp;monomerid=102620&amp;enzyme=Tyrosine-protein+kinase+BTK&amp;column=ki&amp;startPg=0&amp;Increment=50&amp;submit=Search" TargetMode="External"/><Relationship Id="rId253" Type="http://schemas.openxmlformats.org/officeDocument/2006/relationships/hyperlink" Target="http://www.bindingdb.org/bind/chemsearch/marvin/MolStructure.jsp?monomerid=467857" TargetMode="External"/><Relationship Id="rId131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252" Type="http://schemas.openxmlformats.org/officeDocument/2006/relationships/hyperlink" Target="http://www.bindingdb.org/jsp/dbsearch/PrimarySearch_ki.jsp?energyterm=kJ/mole&amp;tag=r21&amp;monomerid=50403056&amp;enzyme=Tyrosine-protein+kinase+BTK&amp;column=ki&amp;startPg=0&amp;Increment=50&amp;submit=Search" TargetMode="External"/><Relationship Id="rId130" Type="http://schemas.openxmlformats.org/officeDocument/2006/relationships/hyperlink" Target="http://www.bindingdb.org/bind/chemsearch/marvin/MolStructure.jsp?monomerid=102620" TargetMode="External"/><Relationship Id="rId251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250" Type="http://schemas.openxmlformats.org/officeDocument/2006/relationships/hyperlink" Target="http://www.bindingdb.org/bind/chemsearch/marvin/MolStructure.jsp?monomerid=50403056" TargetMode="External"/><Relationship Id="rId136" Type="http://schemas.openxmlformats.org/officeDocument/2006/relationships/hyperlink" Target="http://www.bindingdb.org/bind/chemsearch/marvin/MolStructure.jsp?monomerid=50244487" TargetMode="External"/><Relationship Id="rId257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135" Type="http://schemas.openxmlformats.org/officeDocument/2006/relationships/hyperlink" Target="http://www.bindingdb.org/jsp/dbsearch/PrimarySearch_ki.jsp?energyterm=kJ/mole&amp;tag=r21&amp;monomerid=50244485&amp;enzyme=Tyrosine-protein+kinase+BTK&amp;column=ki&amp;startPg=0&amp;Increment=50&amp;submit=Search" TargetMode="External"/><Relationship Id="rId256" Type="http://schemas.openxmlformats.org/officeDocument/2006/relationships/hyperlink" Target="http://www.bindingdb.org/bind/chemsearch/marvin/MolStructure.jsp?monomerid=467759" TargetMode="External"/><Relationship Id="rId134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255" Type="http://schemas.openxmlformats.org/officeDocument/2006/relationships/hyperlink" Target="http://www.bindingdb.org/jsp/dbsearch/PrimarySearch_ki.jsp?energyterm=kJ/mole&amp;tag=r21&amp;monomerid=467857&amp;enzyme=Tyrosine-protein+kinase+BTK&amp;column=ki&amp;startPg=0&amp;Increment=50&amp;submit=Search" TargetMode="External"/><Relationship Id="rId133" Type="http://schemas.openxmlformats.org/officeDocument/2006/relationships/hyperlink" Target="http://www.bindingdb.org/bind/chemsearch/marvin/MolStructure.jsp?monomerid=50244485" TargetMode="External"/><Relationship Id="rId254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62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61" Type="http://schemas.openxmlformats.org/officeDocument/2006/relationships/hyperlink" Target="http://www.bindingdb.org/bind/chemsearch/marvin/MolStructure.jsp?monomerid=206363" TargetMode="External"/><Relationship Id="rId64" Type="http://schemas.openxmlformats.org/officeDocument/2006/relationships/hyperlink" Target="http://www.bindingdb.org/bind/chemsearch/marvin/MolStructure.jsp?monomerid=50244440" TargetMode="External"/><Relationship Id="rId63" Type="http://schemas.openxmlformats.org/officeDocument/2006/relationships/hyperlink" Target="http://www.bindingdb.org/jsp/dbsearch/PrimarySearch_ki.jsp?energyterm=kJ/mole&amp;tag=r21&amp;monomerid=206363&amp;enzyme=Tyrosine-protein+kinase+BTK&amp;column=ki&amp;startPg=0&amp;Increment=50&amp;submit=Search" TargetMode="External"/><Relationship Id="rId66" Type="http://schemas.openxmlformats.org/officeDocument/2006/relationships/hyperlink" Target="http://www.bindingdb.org/jsp/dbsearch/PrimarySearch_ki.jsp?energyterm=kJ/mole&amp;tag=r21&amp;monomerid=50244440&amp;enzyme=Tyrosine-protein+kinase+BTK&amp;column=ki&amp;startPg=0&amp;Increment=50&amp;submit=Search" TargetMode="External"/><Relationship Id="rId172" Type="http://schemas.openxmlformats.org/officeDocument/2006/relationships/hyperlink" Target="http://www.bindingdb.org/bind/chemsearch/marvin/MolStructure.jsp?monomerid=50245587" TargetMode="External"/><Relationship Id="rId293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65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171" Type="http://schemas.openxmlformats.org/officeDocument/2006/relationships/hyperlink" Target="http://www.bindingdb.org/jsp/dbsearch/PrimarySearch_ki.jsp?energyterm=kJ/mole&amp;tag=r21&amp;monomerid=50569791&amp;enzyme=Tyrosine-protein+kinase+BTK&amp;column=ki&amp;startPg=0&amp;Increment=50&amp;submit=Search" TargetMode="External"/><Relationship Id="rId292" Type="http://schemas.openxmlformats.org/officeDocument/2006/relationships/hyperlink" Target="http://www.bindingdb.org/bind/chemsearch/marvin/MolStructure.jsp?monomerid=467604" TargetMode="External"/><Relationship Id="rId68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170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291" Type="http://schemas.openxmlformats.org/officeDocument/2006/relationships/hyperlink" Target="http://www.bindingdb.org/jsp/dbsearch/PrimarySearch_ki.jsp?energyterm=kJ/mole&amp;tag=r21&amp;monomerid=467742&amp;enzyme=Tyrosine-protein+kinase+BTK&amp;column=ki&amp;startPg=0&amp;Increment=50&amp;submit=Search" TargetMode="External"/><Relationship Id="rId67" Type="http://schemas.openxmlformats.org/officeDocument/2006/relationships/hyperlink" Target="http://www.bindingdb.org/bind/chemsearch/marvin/MolStructure.jsp?monomerid=50244440" TargetMode="External"/><Relationship Id="rId290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60" Type="http://schemas.openxmlformats.org/officeDocument/2006/relationships/hyperlink" Target="http://www.bindingdb.org/jsp/dbsearch/PrimarySearch_ki.jsp?energyterm=kJ/mole&amp;tag=r21&amp;monomerid=206351&amp;enzyme=Tyrosine-protein+kinase+BTK&amp;column=ki&amp;startPg=0&amp;Increment=50&amp;submit=Search" TargetMode="External"/><Relationship Id="rId165" Type="http://schemas.openxmlformats.org/officeDocument/2006/relationships/hyperlink" Target="http://www.bindingdb.org/jsp/dbsearch/PrimarySearch_ki.jsp?energyterm=kJ/mole&amp;tag=r21&amp;monomerid=471715&amp;enzyme=Tyrosine-protein+kinase+BTK&amp;column=ki&amp;startPg=0&amp;Increment=50&amp;submit=Search" TargetMode="External"/><Relationship Id="rId286" Type="http://schemas.openxmlformats.org/officeDocument/2006/relationships/hyperlink" Target="http://www.bindingdb.org/bind/chemsearch/marvin/MolStructure.jsp?monomerid=467979" TargetMode="External"/><Relationship Id="rId69" Type="http://schemas.openxmlformats.org/officeDocument/2006/relationships/hyperlink" Target="http://www.bindingdb.org/jsp/dbsearch/PrimarySearch_ki.jsp?energyterm=kJ/mole&amp;tag=r21&amp;monomerid=50244440&amp;enzyme=Tyrosine-protein+kinase+BTK&amp;column=ki&amp;startPg=0&amp;Increment=50&amp;submit=Search" TargetMode="External"/><Relationship Id="rId164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285" Type="http://schemas.openxmlformats.org/officeDocument/2006/relationships/hyperlink" Target="http://www.bindingdb.org/jsp/dbsearch/PrimarySearch_ki.jsp?energyterm=kJ/mole&amp;tag=r21&amp;monomerid=468084&amp;enzyme=Tyrosine-protein+kinase+BTK&amp;column=ki&amp;startPg=0&amp;Increment=50&amp;submit=Search" TargetMode="External"/><Relationship Id="rId163" Type="http://schemas.openxmlformats.org/officeDocument/2006/relationships/hyperlink" Target="http://www.bindingdb.org/bind/chemsearch/marvin/MolStructure.jsp?monomerid=471715" TargetMode="External"/><Relationship Id="rId284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162" Type="http://schemas.openxmlformats.org/officeDocument/2006/relationships/hyperlink" Target="http://www.bindingdb.org/jsp/dbsearch/PrimarySearch_ki.jsp?energyterm=kJ/mole&amp;tag=r21&amp;monomerid=50245586&amp;enzyme=Tyrosine-protein+kinase+BTK&amp;column=ki&amp;startPg=0&amp;Increment=50&amp;submit=Search" TargetMode="External"/><Relationship Id="rId283" Type="http://schemas.openxmlformats.org/officeDocument/2006/relationships/hyperlink" Target="http://www.bindingdb.org/bind/chemsearch/marvin/MolStructure.jsp?monomerid=468084" TargetMode="External"/><Relationship Id="rId169" Type="http://schemas.openxmlformats.org/officeDocument/2006/relationships/hyperlink" Target="http://www.bindingdb.org/bind/chemsearch/marvin/MolStructure.jsp?monomerid=50569791" TargetMode="External"/><Relationship Id="rId168" Type="http://schemas.openxmlformats.org/officeDocument/2006/relationships/hyperlink" Target="http://www.bindingdb.org/jsp/dbsearch/PrimarySearch_ki.jsp?energyterm=kJ/mole&amp;tag=r21&amp;monomerid=467364&amp;enzyme=Tyrosine-protein+kinase+BTK&amp;column=ki&amp;startPg=0&amp;Increment=50&amp;submit=Search" TargetMode="External"/><Relationship Id="rId289" Type="http://schemas.openxmlformats.org/officeDocument/2006/relationships/hyperlink" Target="http://www.bindingdb.org/bind/chemsearch/marvin/MolStructure.jsp?monomerid=467742" TargetMode="External"/><Relationship Id="rId167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288" Type="http://schemas.openxmlformats.org/officeDocument/2006/relationships/hyperlink" Target="http://www.bindingdb.org/jsp/dbsearch/PrimarySearch_ki.jsp?energyterm=kJ/mole&amp;tag=r21&amp;monomerid=467979&amp;enzyme=Tyrosine-protein+kinase+BTK&amp;column=ki&amp;startPg=0&amp;Increment=50&amp;submit=Search" TargetMode="External"/><Relationship Id="rId166" Type="http://schemas.openxmlformats.org/officeDocument/2006/relationships/hyperlink" Target="http://www.bindingdb.org/bind/chemsearch/marvin/MolStructure.jsp?monomerid=467364" TargetMode="External"/><Relationship Id="rId287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51" Type="http://schemas.openxmlformats.org/officeDocument/2006/relationships/hyperlink" Target="http://www.bindingdb.org/jsp/dbsearch/PrimarySearch_ki.jsp?energyterm=kJ/mole&amp;tag=r21&amp;monomerid=111952&amp;enzyme=Tyrosine-protein+kinase+BTK&amp;column=ki&amp;startPg=0&amp;Increment=50&amp;submit=Search" TargetMode="External"/><Relationship Id="rId50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53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52" Type="http://schemas.openxmlformats.org/officeDocument/2006/relationships/hyperlink" Target="http://www.bindingdb.org/bind/chemsearch/marvin/MolStructure.jsp?monomerid=206350" TargetMode="External"/><Relationship Id="rId55" Type="http://schemas.openxmlformats.org/officeDocument/2006/relationships/hyperlink" Target="http://www.bindingdb.org/bind/chemsearch/marvin/MolStructure.jsp?monomerid=50244493" TargetMode="External"/><Relationship Id="rId161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282" Type="http://schemas.openxmlformats.org/officeDocument/2006/relationships/hyperlink" Target="http://www.bindingdb.org/jsp/dbsearch/PrimarySearch_ki.jsp?energyterm=kJ/mole&amp;tag=r21&amp;monomerid=50568222&amp;enzyme=Tyrosine-protein+kinase+BTK&amp;column=ki&amp;startPg=0&amp;Increment=50&amp;submit=Search" TargetMode="External"/><Relationship Id="rId54" Type="http://schemas.openxmlformats.org/officeDocument/2006/relationships/hyperlink" Target="http://www.bindingdb.org/jsp/dbsearch/PrimarySearch_ki.jsp?energyterm=kJ/mole&amp;tag=r21&amp;monomerid=206350&amp;enzyme=Tyrosine-protein+kinase+BTK&amp;column=ki&amp;startPg=0&amp;Increment=50&amp;submit=Search" TargetMode="External"/><Relationship Id="rId160" Type="http://schemas.openxmlformats.org/officeDocument/2006/relationships/hyperlink" Target="http://www.bindingdb.org/bind/chemsearch/marvin/MolStructure.jsp?monomerid=50245586" TargetMode="External"/><Relationship Id="rId281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57" Type="http://schemas.openxmlformats.org/officeDocument/2006/relationships/hyperlink" Target="http://www.bindingdb.org/jsp/dbsearch/PrimarySearch_ki.jsp?energyterm=kJ/mole&amp;tag=r21&amp;monomerid=50244493&amp;enzyme=Tyrosine-protein+kinase+BTK&amp;column=ki&amp;startPg=0&amp;Increment=50&amp;submit=Search" TargetMode="External"/><Relationship Id="rId280" Type="http://schemas.openxmlformats.org/officeDocument/2006/relationships/hyperlink" Target="http://www.bindingdb.org/bind/chemsearch/marvin/MolStructure.jsp?monomerid=50568222" TargetMode="External"/><Relationship Id="rId56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159" Type="http://schemas.openxmlformats.org/officeDocument/2006/relationships/hyperlink" Target="http://www.bindingdb.org/jsp/dbsearch/PrimarySearch_ki.jsp?energyterm=kJ/mole&amp;tag=r21&amp;monomerid=50244465&amp;enzyme=Tyrosine-protein+kinase+BTK&amp;column=ki&amp;startPg=0&amp;Increment=50&amp;submit=Search" TargetMode="External"/><Relationship Id="rId59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154" Type="http://schemas.openxmlformats.org/officeDocument/2006/relationships/hyperlink" Target="http://www.bindingdb.org/bind/chemsearch/marvin/MolStructure.jsp?monomerid=50244498" TargetMode="External"/><Relationship Id="rId275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58" Type="http://schemas.openxmlformats.org/officeDocument/2006/relationships/hyperlink" Target="http://www.bindingdb.org/bind/chemsearch/marvin/MolStructure.jsp?monomerid=206351" TargetMode="External"/><Relationship Id="rId153" Type="http://schemas.openxmlformats.org/officeDocument/2006/relationships/hyperlink" Target="http://www.bindingdb.org/jsp/dbsearch/PrimarySearch_ki.jsp?energyterm=kJ/mole&amp;tag=r21&amp;monomerid=50244466&amp;enzyme=Tyrosine-protein+kinase+BTK&amp;column=ki&amp;startPg=0&amp;Increment=50&amp;submit=Search" TargetMode="External"/><Relationship Id="rId274" Type="http://schemas.openxmlformats.org/officeDocument/2006/relationships/hyperlink" Target="http://www.bindingdb.org/bind/chemsearch/marvin/MolStructure.jsp?monomerid=467564" TargetMode="External"/><Relationship Id="rId152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273" Type="http://schemas.openxmlformats.org/officeDocument/2006/relationships/hyperlink" Target="http://www.bindingdb.org/jsp/dbsearch/PrimarySearch_ki.jsp?energyterm=kJ/mole&amp;tag=r21&amp;monomerid=50568221&amp;enzyme=Tyrosine-protein+kinase+BTK&amp;column=ki&amp;startPg=0&amp;Increment=50&amp;submit=Search" TargetMode="External"/><Relationship Id="rId151" Type="http://schemas.openxmlformats.org/officeDocument/2006/relationships/hyperlink" Target="http://www.bindingdb.org/bind/chemsearch/marvin/MolStructure.jsp?monomerid=50244466" TargetMode="External"/><Relationship Id="rId272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158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279" Type="http://schemas.openxmlformats.org/officeDocument/2006/relationships/hyperlink" Target="http://www.bindingdb.org/jsp/dbsearch/PrimarySearch_ki.jsp?energyterm=kJ/mole&amp;tag=r21&amp;monomerid=467625&amp;enzyme=Tyrosine-protein+kinase+BTK&amp;column=ki&amp;startPg=0&amp;Increment=50&amp;submit=Search" TargetMode="External"/><Relationship Id="rId157" Type="http://schemas.openxmlformats.org/officeDocument/2006/relationships/hyperlink" Target="http://www.bindingdb.org/bind/chemsearch/marvin/MolStructure.jsp?monomerid=50244465" TargetMode="External"/><Relationship Id="rId278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156" Type="http://schemas.openxmlformats.org/officeDocument/2006/relationships/hyperlink" Target="http://www.bindingdb.org/jsp/dbsearch/PrimarySearch_ki.jsp?energyterm=kJ/mole&amp;tag=r21&amp;monomerid=50244498&amp;enzyme=Tyrosine-protein+kinase+BTK&amp;column=ki&amp;startPg=0&amp;Increment=50&amp;submit=Search" TargetMode="External"/><Relationship Id="rId277" Type="http://schemas.openxmlformats.org/officeDocument/2006/relationships/hyperlink" Target="http://www.bindingdb.org/bind/chemsearch/marvin/MolStructure.jsp?monomerid=467625" TargetMode="External"/><Relationship Id="rId155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276" Type="http://schemas.openxmlformats.org/officeDocument/2006/relationships/hyperlink" Target="http://www.bindingdb.org/jsp/dbsearch/PrimarySearch_ki.jsp?energyterm=kJ/mole&amp;tag=r21&amp;monomerid=467564&amp;enzyme=Tyrosine-protein+kinase+BTK&amp;column=ki&amp;startPg=0&amp;Increment=50&amp;submit=Search" TargetMode="External"/><Relationship Id="rId107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228" Type="http://schemas.openxmlformats.org/officeDocument/2006/relationships/hyperlink" Target="http://www.bindingdb.org/jsp/dbsearch/PrimarySearch_ki.jsp?energyterm=kJ/mole&amp;tag=r21&amp;monomerid=164638&amp;enzyme=Tyrosine-protein+kinase+BTK&amp;column=ki&amp;startPg=0&amp;Increment=50&amp;submit=Search" TargetMode="External"/><Relationship Id="rId106" Type="http://schemas.openxmlformats.org/officeDocument/2006/relationships/hyperlink" Target="http://www.bindingdb.org/bind/chemsearch/marvin/MolStructure.jsp?monomerid=50244464" TargetMode="External"/><Relationship Id="rId227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105" Type="http://schemas.openxmlformats.org/officeDocument/2006/relationships/hyperlink" Target="http://www.bindingdb.org/jsp/dbsearch/PrimarySearch_ki.jsp?energyterm=kJ/mole&amp;tag=r21&amp;monomerid=50244483&amp;enzyme=Tyrosine-protein+kinase+BTK&amp;column=ki&amp;startPg=0&amp;Increment=50&amp;submit=Search" TargetMode="External"/><Relationship Id="rId226" Type="http://schemas.openxmlformats.org/officeDocument/2006/relationships/hyperlink" Target="http://www.bindingdb.org/bind/chemsearch/marvin/MolStructure.jsp?monomerid=164638" TargetMode="External"/><Relationship Id="rId104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225" Type="http://schemas.openxmlformats.org/officeDocument/2006/relationships/hyperlink" Target="http://www.bindingdb.org/jsp/dbsearch/PrimarySearch_ki.jsp?energyterm=kJ/mole&amp;tag=r21&amp;monomerid=50245588&amp;enzyme=Tyrosine-protein+kinase+BTK&amp;column=ki&amp;startPg=0&amp;Increment=50&amp;submit=Search" TargetMode="External"/><Relationship Id="rId109" Type="http://schemas.openxmlformats.org/officeDocument/2006/relationships/hyperlink" Target="http://www.bindingdb.org/bind/chemsearch/marvin/MolStructure.jsp?monomerid=50244495" TargetMode="External"/><Relationship Id="rId108" Type="http://schemas.openxmlformats.org/officeDocument/2006/relationships/hyperlink" Target="http://www.bindingdb.org/jsp/dbsearch/PrimarySearch_ki.jsp?energyterm=kJ/mole&amp;tag=r21&amp;monomerid=50244464&amp;enzyme=Tyrosine-protein+kinase+BTK&amp;column=ki&amp;startPg=0&amp;Increment=50&amp;submit=Search" TargetMode="External"/><Relationship Id="rId229" Type="http://schemas.openxmlformats.org/officeDocument/2006/relationships/hyperlink" Target="http://www.bindingdb.org/bind/chemsearch/marvin/MolStructure.jsp?monomerid=50245853" TargetMode="External"/><Relationship Id="rId220" Type="http://schemas.openxmlformats.org/officeDocument/2006/relationships/hyperlink" Target="http://www.bindingdb.org/bind/chemsearch/marvin/MolStructure.jsp?monomerid=50276666" TargetMode="External"/><Relationship Id="rId103" Type="http://schemas.openxmlformats.org/officeDocument/2006/relationships/hyperlink" Target="http://www.bindingdb.org/bind/chemsearch/marvin/MolStructure.jsp?monomerid=50244483" TargetMode="External"/><Relationship Id="rId224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102" Type="http://schemas.openxmlformats.org/officeDocument/2006/relationships/hyperlink" Target="http://www.bindingdb.org/jsp/dbsearch/PrimarySearch_ki.jsp?energyterm=kJ/mole&amp;tag=r21&amp;monomerid=50244484&amp;enzyme=Tyrosine-protein+kinase+BTK&amp;column=ki&amp;startPg=0&amp;Increment=50&amp;submit=Search" TargetMode="External"/><Relationship Id="rId223" Type="http://schemas.openxmlformats.org/officeDocument/2006/relationships/hyperlink" Target="http://www.bindingdb.org/bind/chemsearch/marvin/MolStructure.jsp?monomerid=50245588" TargetMode="External"/><Relationship Id="rId101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222" Type="http://schemas.openxmlformats.org/officeDocument/2006/relationships/hyperlink" Target="http://www.bindingdb.org/jsp/dbsearch/PrimarySearch_ki.jsp?energyterm=kJ/mole&amp;tag=r21&amp;monomerid=50276666&amp;enzyme=Tyrosine-protein+kinase+BTK&amp;column=ki&amp;startPg=0&amp;Increment=50&amp;submit=Search" TargetMode="External"/><Relationship Id="rId100" Type="http://schemas.openxmlformats.org/officeDocument/2006/relationships/hyperlink" Target="http://www.bindingdb.org/bind/chemsearch/marvin/MolStructure.jsp?monomerid=50244484" TargetMode="External"/><Relationship Id="rId221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217" Type="http://schemas.openxmlformats.org/officeDocument/2006/relationships/hyperlink" Target="http://www.bindingdb.org/bind/chemsearch/marvin/MolStructure.jsp?monomerid=50245904" TargetMode="External"/><Relationship Id="rId216" Type="http://schemas.openxmlformats.org/officeDocument/2006/relationships/hyperlink" Target="http://www.bindingdb.org/jsp/dbsearch/PrimarySearch_ki.jsp?energyterm=kJ/mole&amp;tag=r21&amp;monomerid=467836&amp;enzyme=Tyrosine-protein+kinase+BTK&amp;column=ki&amp;startPg=0&amp;Increment=50&amp;submit=Search" TargetMode="External"/><Relationship Id="rId215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214" Type="http://schemas.openxmlformats.org/officeDocument/2006/relationships/hyperlink" Target="http://www.bindingdb.org/bind/chemsearch/marvin/MolStructure.jsp?monomerid=467836" TargetMode="External"/><Relationship Id="rId219" Type="http://schemas.openxmlformats.org/officeDocument/2006/relationships/hyperlink" Target="http://www.bindingdb.org/jsp/dbsearch/PrimarySearch_ki.jsp?energyterm=kJ/mole&amp;tag=r21&amp;monomerid=50245904&amp;enzyme=Tyrosine-protein+kinase+BTK&amp;column=ki&amp;startPg=0&amp;Increment=50&amp;submit=Search" TargetMode="External"/><Relationship Id="rId218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213" Type="http://schemas.openxmlformats.org/officeDocument/2006/relationships/hyperlink" Target="http://www.bindingdb.org/jsp/dbsearch/PrimarySearch_ki.jsp?energyterm=kJ/mole&amp;tag=r21&amp;monomerid=468010&amp;enzyme=Tyrosine-protein+kinase+BTK&amp;column=ki&amp;startPg=0&amp;Increment=50&amp;submit=Search" TargetMode="External"/><Relationship Id="rId212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211" Type="http://schemas.openxmlformats.org/officeDocument/2006/relationships/hyperlink" Target="http://www.bindingdb.org/bind/chemsearch/marvin/MolStructure.jsp?monomerid=468010" TargetMode="External"/><Relationship Id="rId210" Type="http://schemas.openxmlformats.org/officeDocument/2006/relationships/hyperlink" Target="http://www.bindingdb.org/jsp/dbsearch/PrimarySearch_ki.jsp?energyterm=kJ/mole&amp;tag=r21&amp;monomerid=209866&amp;enzyme=Tyrosine-protein+kinase+BTK&amp;column=ki&amp;startPg=0&amp;Increment=50&amp;submit=Search" TargetMode="External"/><Relationship Id="rId129" Type="http://schemas.openxmlformats.org/officeDocument/2006/relationships/hyperlink" Target="http://www.bindingdb.org/jsp/dbsearch/PrimarySearch_ki.jsp?energyterm=kJ/mole&amp;tag=r21&amp;monomerid=206357&amp;enzyme=Tyrosine-protein+kinase+BTK&amp;column=ki&amp;startPg=0&amp;Increment=50&amp;submit=Search" TargetMode="External"/><Relationship Id="rId128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249" Type="http://schemas.openxmlformats.org/officeDocument/2006/relationships/hyperlink" Target="http://www.bindingdb.org/jsp/dbsearch/PrimarySearch_ki.jsp?energyterm=kJ/mole&amp;tag=r21&amp;monomerid=468124&amp;enzyme=Tyrosine-protein+kinase+BTK&amp;column=ki&amp;startPg=0&amp;Increment=50&amp;submit=Search" TargetMode="External"/><Relationship Id="rId127" Type="http://schemas.openxmlformats.org/officeDocument/2006/relationships/hyperlink" Target="http://www.bindingdb.org/bind/chemsearch/marvin/MolStructure.jsp?monomerid=206357" TargetMode="External"/><Relationship Id="rId248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126" Type="http://schemas.openxmlformats.org/officeDocument/2006/relationships/hyperlink" Target="http://www.bindingdb.org/jsp/dbsearch/PrimarySearch_ki.jsp?energyterm=kJ/mole&amp;tag=r21&amp;monomerid=50244469&amp;enzyme=Tyrosine-protein+kinase+BTK&amp;column=ki&amp;startPg=0&amp;Increment=50&amp;submit=Search" TargetMode="External"/><Relationship Id="rId247" Type="http://schemas.openxmlformats.org/officeDocument/2006/relationships/hyperlink" Target="http://www.bindingdb.org/bind/chemsearch/marvin/MolStructure.jsp?monomerid=468124" TargetMode="External"/><Relationship Id="rId121" Type="http://schemas.openxmlformats.org/officeDocument/2006/relationships/hyperlink" Target="http://www.bindingdb.org/bind/chemsearch/marvin/MolStructure.jsp?monomerid=206365" TargetMode="External"/><Relationship Id="rId242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120" Type="http://schemas.openxmlformats.org/officeDocument/2006/relationships/hyperlink" Target="http://www.bindingdb.org/jsp/dbsearch/PrimarySearch_ki.jsp?energyterm=kJ/mole&amp;tag=r21&amp;monomerid=206364&amp;enzyme=Tyrosine-protein+kinase+BTK&amp;column=ki&amp;startPg=0&amp;Increment=50&amp;submit=Search" TargetMode="External"/><Relationship Id="rId241" Type="http://schemas.openxmlformats.org/officeDocument/2006/relationships/hyperlink" Target="http://www.bindingdb.org/bind/chemsearch/marvin/MolStructure.jsp?monomerid=467435" TargetMode="External"/><Relationship Id="rId240" Type="http://schemas.openxmlformats.org/officeDocument/2006/relationships/hyperlink" Target="http://www.bindingdb.org/jsp/dbsearch/PrimarySearch_ki.jsp?energyterm=kJ/mole&amp;tag=r21&amp;monomerid=467435&amp;enzyme=Tyrosine-protein+kinase+BTK&amp;column=ki&amp;startPg=0&amp;Increment=50&amp;submit=Search" TargetMode="External"/><Relationship Id="rId125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246" Type="http://schemas.openxmlformats.org/officeDocument/2006/relationships/hyperlink" Target="http://www.bindingdb.org/jsp/dbsearch/PrimarySearch_ki.jsp?energyterm=kJ/mole&amp;tag=r21&amp;monomerid=474107&amp;enzyme=Tyrosine-protein+kinase+BTK&amp;column=ki&amp;startPg=0&amp;Increment=50&amp;submit=Search" TargetMode="External"/><Relationship Id="rId124" Type="http://schemas.openxmlformats.org/officeDocument/2006/relationships/hyperlink" Target="http://www.bindingdb.org/bind/chemsearch/marvin/MolStructure.jsp?monomerid=50244469" TargetMode="External"/><Relationship Id="rId245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123" Type="http://schemas.openxmlformats.org/officeDocument/2006/relationships/hyperlink" Target="http://www.bindingdb.org/jsp/dbsearch/PrimarySearch_ki.jsp?energyterm=kJ/mole&amp;tag=r21&amp;monomerid=206365&amp;enzyme=Tyrosine-protein+kinase+BTK&amp;column=ki&amp;startPg=0&amp;Increment=50&amp;submit=Search" TargetMode="External"/><Relationship Id="rId244" Type="http://schemas.openxmlformats.org/officeDocument/2006/relationships/hyperlink" Target="http://www.bindingdb.org/bind/chemsearch/marvin/MolStructure.jsp?monomerid=474107" TargetMode="External"/><Relationship Id="rId122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243" Type="http://schemas.openxmlformats.org/officeDocument/2006/relationships/hyperlink" Target="http://www.bindingdb.org/jsp/dbsearch/PrimarySearch_ki.jsp?energyterm=kJ/mole&amp;tag=r21&amp;monomerid=467435&amp;enzyme=Tyrosine-protein+kinase+BTK&amp;column=ki&amp;startPg=0&amp;Increment=50&amp;submit=Search" TargetMode="External"/><Relationship Id="rId95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94" Type="http://schemas.openxmlformats.org/officeDocument/2006/relationships/hyperlink" Target="http://www.bindingdb.org/bind/chemsearch/marvin/MolStructure.jsp?monomerid=206367" TargetMode="External"/><Relationship Id="rId97" Type="http://schemas.openxmlformats.org/officeDocument/2006/relationships/hyperlink" Target="http://www.bindingdb.org/bind/chemsearch/marvin/MolStructure.jsp?monomerid=206361" TargetMode="External"/><Relationship Id="rId96" Type="http://schemas.openxmlformats.org/officeDocument/2006/relationships/hyperlink" Target="http://www.bindingdb.org/jsp/dbsearch/PrimarySearch_ki.jsp?energyterm=kJ/mole&amp;tag=r21&amp;monomerid=206367&amp;enzyme=Tyrosine-protein+kinase+BTK&amp;column=ki&amp;startPg=0&amp;Increment=50&amp;submit=Search" TargetMode="External"/><Relationship Id="rId99" Type="http://schemas.openxmlformats.org/officeDocument/2006/relationships/hyperlink" Target="http://www.bindingdb.org/jsp/dbsearch/PrimarySearch_ki.jsp?energyterm=kJ/mole&amp;tag=r21&amp;monomerid=206361&amp;enzyme=Tyrosine-protein+kinase+BTK&amp;column=ki&amp;startPg=0&amp;Increment=50&amp;submit=Search" TargetMode="External"/><Relationship Id="rId98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91" Type="http://schemas.openxmlformats.org/officeDocument/2006/relationships/hyperlink" Target="http://www.bindingdb.org/bind/chemsearch/marvin/MolStructure.jsp?monomerid=50244440" TargetMode="External"/><Relationship Id="rId90" Type="http://schemas.openxmlformats.org/officeDocument/2006/relationships/hyperlink" Target="http://www.bindingdb.org/jsp/dbsearch/PrimarySearch_ki.jsp?energyterm=kJ/mole&amp;tag=r21&amp;monomerid=50244497&amp;enzyme=Tyrosine-protein+kinase+BTK&amp;column=ki&amp;startPg=0&amp;Increment=50&amp;submit=Search" TargetMode="External"/><Relationship Id="rId93" Type="http://schemas.openxmlformats.org/officeDocument/2006/relationships/hyperlink" Target="http://www.bindingdb.org/jsp/dbsearch/PrimarySearch_ki.jsp?energyterm=kJ/mole&amp;tag=r21&amp;monomerid=50244440&amp;enzyme=Tyrosine-protein+kinase+BTK&amp;column=ki&amp;startPg=0&amp;Increment=50&amp;submit=Search" TargetMode="External"/><Relationship Id="rId92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118" Type="http://schemas.openxmlformats.org/officeDocument/2006/relationships/hyperlink" Target="http://www.bindingdb.org/bind/chemsearch/marvin/MolStructure.jsp?monomerid=206364" TargetMode="External"/><Relationship Id="rId239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117" Type="http://schemas.openxmlformats.org/officeDocument/2006/relationships/hyperlink" Target="http://www.bindingdb.org/jsp/dbsearch/PrimarySearch_ki.jsp?energyterm=kJ/mole&amp;tag=r21&amp;monomerid=400813&amp;enzyme=Tyrosine-protein+kinase+BTK&amp;column=ki&amp;startPg=0&amp;Increment=50&amp;submit=Search" TargetMode="External"/><Relationship Id="rId238" Type="http://schemas.openxmlformats.org/officeDocument/2006/relationships/hyperlink" Target="http://www.bindingdb.org/bind/chemsearch/marvin/MolStructure.jsp?monomerid=467435" TargetMode="External"/><Relationship Id="rId116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237" Type="http://schemas.openxmlformats.org/officeDocument/2006/relationships/hyperlink" Target="http://www.bindingdb.org/jsp/dbsearch/PrimarySearch_ki.jsp?energyterm=kJ/mole&amp;tag=r21&amp;monomerid=468007&amp;enzyme=Tyrosine-protein+kinase+BTK&amp;column=ki&amp;startPg=0&amp;Increment=50&amp;submit=Search" TargetMode="External"/><Relationship Id="rId115" Type="http://schemas.openxmlformats.org/officeDocument/2006/relationships/hyperlink" Target="http://www.bindingdb.org/bind/chemsearch/marvin/MolStructure.jsp?monomerid=400813" TargetMode="External"/><Relationship Id="rId236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119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110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231" Type="http://schemas.openxmlformats.org/officeDocument/2006/relationships/hyperlink" Target="http://www.bindingdb.org/jsp/dbsearch/PrimarySearch_ki.jsp?energyterm=kJ/mole&amp;tag=r21&amp;monomerid=50245853&amp;enzyme=Tyrosine-protein+kinase+BTK&amp;column=ki&amp;startPg=0&amp;Increment=50&amp;submit=Search" TargetMode="External"/><Relationship Id="rId230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114" Type="http://schemas.openxmlformats.org/officeDocument/2006/relationships/hyperlink" Target="http://www.bindingdb.org/jsp/dbsearch/PrimarySearch_ki.jsp?energyterm=kJ/mole&amp;tag=r21&amp;monomerid=50244499&amp;enzyme=Tyrosine-protein+kinase+BTK&amp;column=ki&amp;startPg=0&amp;Increment=50&amp;submit=Search" TargetMode="External"/><Relationship Id="rId235" Type="http://schemas.openxmlformats.org/officeDocument/2006/relationships/hyperlink" Target="http://www.bindingdb.org/bind/chemsearch/marvin/MolStructure.jsp?monomerid=468007" TargetMode="External"/><Relationship Id="rId113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234" Type="http://schemas.openxmlformats.org/officeDocument/2006/relationships/hyperlink" Target="http://www.bindingdb.org/jsp/dbsearch/PrimarySearch_ki.jsp?energyterm=kJ/mole&amp;tag=r21&amp;monomerid=467457&amp;enzyme=Tyrosine-protein+kinase+BTK&amp;column=ki&amp;startPg=0&amp;Increment=50&amp;submit=Search" TargetMode="External"/><Relationship Id="rId112" Type="http://schemas.openxmlformats.org/officeDocument/2006/relationships/hyperlink" Target="http://www.bindingdb.org/bind/chemsearch/marvin/MolStructure.jsp?monomerid=50244499" TargetMode="External"/><Relationship Id="rId233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111" Type="http://schemas.openxmlformats.org/officeDocument/2006/relationships/hyperlink" Target="http://www.bindingdb.org/jsp/dbsearch/PrimarySearch_ki.jsp?energyterm=kJ/mole&amp;tag=r21&amp;monomerid=50244495&amp;enzyme=Tyrosine-protein+kinase+BTK&amp;column=ki&amp;startPg=0&amp;Increment=50&amp;submit=Search" TargetMode="External"/><Relationship Id="rId232" Type="http://schemas.openxmlformats.org/officeDocument/2006/relationships/hyperlink" Target="http://www.bindingdb.org/bind/chemsearch/marvin/MolStructure.jsp?monomerid=467457" TargetMode="External"/><Relationship Id="rId304" Type="http://schemas.openxmlformats.org/officeDocument/2006/relationships/drawing" Target="../drawings/drawing8.xml"/><Relationship Id="rId303" Type="http://schemas.openxmlformats.org/officeDocument/2006/relationships/hyperlink" Target="http://www.bindingdb.org/jsp/dbsearch/PrimarySearch_ki.jsp?energyterm=kJ/mole&amp;tag=r21&amp;monomerid=50601990&amp;enzyme=Tyrosine-protein+kinase+BTK&amp;column=ki&amp;startPg=0&amp;Increment=50&amp;submit=Search" TargetMode="External"/><Relationship Id="rId302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301" Type="http://schemas.openxmlformats.org/officeDocument/2006/relationships/hyperlink" Target="http://www.bindingdb.org/bind/chemsearch/marvin/MolStructure.jsp?monomerid=50601990" TargetMode="External"/><Relationship Id="rId300" Type="http://schemas.openxmlformats.org/officeDocument/2006/relationships/hyperlink" Target="http://www.bindingdb.org/jsp/dbsearch/PrimarySearch_ki.jsp?energyterm=kJ/mole&amp;tag=r21&amp;monomerid=209866&amp;enzyme=Tyrosine-protein+kinase+BTK&amp;column=ki&amp;startPg=0&amp;Increment=50&amp;submit=Search" TargetMode="External"/><Relationship Id="rId206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205" Type="http://schemas.openxmlformats.org/officeDocument/2006/relationships/hyperlink" Target="http://www.bindingdb.org/bind/chemsearch/marvin/MolStructure.jsp?monomerid=50569790" TargetMode="External"/><Relationship Id="rId204" Type="http://schemas.openxmlformats.org/officeDocument/2006/relationships/hyperlink" Target="http://www.bindingdb.org/jsp/dbsearch/PrimarySearch_ki.jsp?energyterm=kJ/mole&amp;tag=r21&amp;monomerid=50601991&amp;enzyme=Tyrosine-protein+kinase+BTK&amp;column=ki&amp;startPg=0&amp;Increment=50&amp;submit=Search" TargetMode="External"/><Relationship Id="rId203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209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Relationship Id="rId208" Type="http://schemas.openxmlformats.org/officeDocument/2006/relationships/hyperlink" Target="http://www.bindingdb.org/bind/chemsearch/marvin/MolStructure.jsp?monomerid=209866" TargetMode="External"/><Relationship Id="rId207" Type="http://schemas.openxmlformats.org/officeDocument/2006/relationships/hyperlink" Target="http://www.bindingdb.org/jsp/dbsearch/PrimarySearch_ki.jsp?energyterm=kJ/mole&amp;tag=r21&amp;monomerid=50569790&amp;enzyme=Tyrosine-protein+kinase+BTK&amp;column=ki&amp;startPg=0&amp;Increment=50&amp;submit=Search" TargetMode="External"/><Relationship Id="rId202" Type="http://schemas.openxmlformats.org/officeDocument/2006/relationships/hyperlink" Target="http://www.bindingdb.org/bind/chemsearch/marvin/MolStructure.jsp?monomerid=50601991" TargetMode="External"/><Relationship Id="rId201" Type="http://schemas.openxmlformats.org/officeDocument/2006/relationships/hyperlink" Target="http://www.bindingdb.org/jsp/dbsearch/PrimarySearch_ki.jsp?energyterm=kJ/mole&amp;tag=r21&amp;monomerid=467367&amp;enzyme=Tyrosine-protein+kinase+BTK&amp;column=ki&amp;startPg=0&amp;Increment=50&amp;submit=Search" TargetMode="External"/><Relationship Id="rId200" Type="http://schemas.openxmlformats.org/officeDocument/2006/relationships/hyperlink" Target="http://www.bindingdb.org/jsp/dbsearch/PrimarySearch_ki.jsp?energyterm=kJ/mole&amp;tag=pol&amp;polymerid=1846&amp;target=Tyrosine-protein+kinase+BTK&amp;column=ki&amp;startPg=0&amp;Increment=50&amp;submit=Search" TargetMode="External"/></Relationships>
</file>

<file path=xl/worksheets/_rels/sheet9.xml.rels><?xml version="1.0" encoding="UTF-8" standalone="yes"?><Relationships xmlns="http://schemas.openxmlformats.org/package/2006/relationships"><Relationship Id="rId190" Type="http://schemas.openxmlformats.org/officeDocument/2006/relationships/hyperlink" Target="http://www.bindingdb.org/bind/chemsearch/marvin/MolStructure.jsp?monomerid=588276" TargetMode="External"/><Relationship Id="rId194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193" Type="http://schemas.openxmlformats.org/officeDocument/2006/relationships/hyperlink" Target="http://www.bindingdb.org/bind/chemsearch/marvin/MolStructure.jsp?monomerid=634115" TargetMode="External"/><Relationship Id="rId192" Type="http://schemas.openxmlformats.org/officeDocument/2006/relationships/hyperlink" Target="http://www.bindingdb.org/jsp/dbsearch/PrimarySearch_ki.jsp?energyterm=kJ/mole&amp;tag=r21&amp;monomerid=588276&amp;enzyme=Tyrosine-protein+kinase+BTK+%5BC481S%5D&amp;column=ki&amp;startPg=0&amp;Increment=50&amp;submit=Search" TargetMode="External"/><Relationship Id="rId191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187" Type="http://schemas.openxmlformats.org/officeDocument/2006/relationships/hyperlink" Target="http://www.bindingdb.org/bind/chemsearch/marvin/MolStructure.jsp?monomerid=50357312" TargetMode="External"/><Relationship Id="rId186" Type="http://schemas.openxmlformats.org/officeDocument/2006/relationships/hyperlink" Target="http://www.bindingdb.org/jsp/dbsearch/PrimarySearch_ki.jsp?energyterm=kJ/mole&amp;tag=r21&amp;monomerid=568363&amp;enzyme=Tyrosine-protein+kinase+BTK+%5BC481S%5D&amp;column=ki&amp;startPg=0&amp;Increment=50&amp;submit=Search" TargetMode="External"/><Relationship Id="rId185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184" Type="http://schemas.openxmlformats.org/officeDocument/2006/relationships/hyperlink" Target="http://www.bindingdb.org/bind/chemsearch/marvin/MolStructure.jsp?monomerid=568363" TargetMode="External"/><Relationship Id="rId189" Type="http://schemas.openxmlformats.org/officeDocument/2006/relationships/hyperlink" Target="http://www.bindingdb.org/jsp/dbsearch/PrimarySearch_ki.jsp?energyterm=kJ/mole&amp;tag=r21&amp;monomerid=50357312&amp;enzyme=Tyrosine-protein+kinase+BTK+%5BC481S%5D&amp;column=ki&amp;startPg=0&amp;Increment=50&amp;submit=Search" TargetMode="External"/><Relationship Id="rId188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183" Type="http://schemas.openxmlformats.org/officeDocument/2006/relationships/hyperlink" Target="http://www.bindingdb.org/jsp/dbsearch/PrimarySearch_ki.jsp?energyterm=kJ/mole&amp;tag=r21&amp;monomerid=568364&amp;enzyme=Tyrosine-protein+kinase+BTK+%5BC481S%5D&amp;column=ki&amp;startPg=0&amp;Increment=50&amp;submit=Search" TargetMode="External"/><Relationship Id="rId182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181" Type="http://schemas.openxmlformats.org/officeDocument/2006/relationships/hyperlink" Target="http://www.bindingdb.org/bind/chemsearch/marvin/MolStructure.jsp?monomerid=568364" TargetMode="External"/><Relationship Id="rId180" Type="http://schemas.openxmlformats.org/officeDocument/2006/relationships/hyperlink" Target="http://www.bindingdb.org/jsp/dbsearch/PrimarySearch_ki.jsp?energyterm=kJ/mole&amp;tag=r21&amp;monomerid=568365&amp;enzyme=Tyrosine-protein+kinase+BTK+%5BC481S%5D&amp;column=ki&amp;startPg=0&amp;Increment=50&amp;submit=Search" TargetMode="External"/><Relationship Id="rId176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175" Type="http://schemas.openxmlformats.org/officeDocument/2006/relationships/hyperlink" Target="http://www.bindingdb.org/bind/chemsearch/marvin/MolStructure.jsp?monomerid=568365" TargetMode="External"/><Relationship Id="rId174" Type="http://schemas.openxmlformats.org/officeDocument/2006/relationships/hyperlink" Target="http://www.bindingdb.org/jsp/dbsearch/PrimarySearch_ki.jsp?energyterm=kJ/mole&amp;tag=r21&amp;monomerid=568367&amp;enzyme=Tyrosine-protein+kinase+BTK+%5BC481S%5D&amp;column=ki&amp;startPg=0&amp;Increment=50&amp;submit=Search" TargetMode="External"/><Relationship Id="rId173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179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178" Type="http://schemas.openxmlformats.org/officeDocument/2006/relationships/hyperlink" Target="http://www.bindingdb.org/bind/chemsearch/marvin/MolStructure.jsp?monomerid=568365" TargetMode="External"/><Relationship Id="rId177" Type="http://schemas.openxmlformats.org/officeDocument/2006/relationships/hyperlink" Target="http://www.bindingdb.org/jsp/dbsearch/PrimarySearch_ki.jsp?energyterm=kJ/mole&amp;tag=r21&amp;monomerid=568365&amp;enzyme=Tyrosine-protein+kinase+BTK+%5BC481S%5D&amp;column=ki&amp;startPg=0&amp;Increment=50&amp;submit=Search" TargetMode="External"/><Relationship Id="rId198" Type="http://schemas.openxmlformats.org/officeDocument/2006/relationships/hyperlink" Target="http://www.bindingdb.org/jsp/dbsearch/PrimarySearch_ki.jsp?energyterm=kJ/mole&amp;tag=r21&amp;monomerid=634112&amp;enzyme=Tyrosine-protein+kinase+BTK+%5BC481S%5D&amp;column=ki&amp;startPg=0&amp;Increment=50&amp;submit=Search" TargetMode="External"/><Relationship Id="rId197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196" Type="http://schemas.openxmlformats.org/officeDocument/2006/relationships/hyperlink" Target="http://www.bindingdb.org/bind/chemsearch/marvin/MolStructure.jsp?monomerid=634112" TargetMode="External"/><Relationship Id="rId195" Type="http://schemas.openxmlformats.org/officeDocument/2006/relationships/hyperlink" Target="http://www.bindingdb.org/jsp/dbsearch/PrimarySearch_ki.jsp?energyterm=kJ/mole&amp;tag=r21&amp;monomerid=634115&amp;enzyme=Tyrosine-protein+kinase+BTK+%5BC481S%5D&amp;column=ki&amp;startPg=0&amp;Increment=50&amp;submit=Search" TargetMode="External"/><Relationship Id="rId199" Type="http://schemas.openxmlformats.org/officeDocument/2006/relationships/hyperlink" Target="http://www.bindingdb.org/bind/chemsearch/marvin/MolStructure.jsp?monomerid=499812" TargetMode="External"/><Relationship Id="rId150" Type="http://schemas.openxmlformats.org/officeDocument/2006/relationships/hyperlink" Target="http://www.bindingdb.org/jsp/dbsearch/PrimarySearch_ki.jsp?energyterm=kJ/mole&amp;tag=r21&amp;monomerid=568376&amp;enzyme=Tyrosine-protein+kinase+BTK+%5BC481S%5D&amp;column=ki&amp;startPg=0&amp;Increment=50&amp;submit=Search" TargetMode="External"/><Relationship Id="rId392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391" Type="http://schemas.openxmlformats.org/officeDocument/2006/relationships/hyperlink" Target="http://www.bindingdb.org/bind/chemsearch/marvin/MolStructure.jsp?monomerid=309724" TargetMode="External"/><Relationship Id="rId390" Type="http://schemas.openxmlformats.org/officeDocument/2006/relationships/hyperlink" Target="http://www.bindingdb.org/jsp/dbsearch/PrimarySearch_ki.jsp?energyterm=kJ/mole&amp;tag=r21&amp;monomerid=309722&amp;enzyme=Tyrosine-protein+kinase+BTK+%5BC481S%5D&amp;column=ki&amp;startPg=0&amp;Increment=50&amp;submit=Search" TargetMode="External"/><Relationship Id="rId1" Type="http://schemas.openxmlformats.org/officeDocument/2006/relationships/hyperlink" Target="http://www.bindingdb.org/bind/chemsearch/marvin/MolStructure.jsp?monomerid=499813" TargetMode="External"/><Relationship Id="rId2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3" Type="http://schemas.openxmlformats.org/officeDocument/2006/relationships/hyperlink" Target="http://www.bindingdb.org/jsp/dbsearch/PrimarySearch_ki.jsp?energyterm=kJ/mole&amp;tag=r21&amp;monomerid=499813&amp;enzyme=Tyrosine-protein+kinase+BTK+%5BC481S%5D&amp;column=ki&amp;startPg=0&amp;Increment=50&amp;submit=Search" TargetMode="External"/><Relationship Id="rId149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4" Type="http://schemas.openxmlformats.org/officeDocument/2006/relationships/hyperlink" Target="http://www.bindingdb.org/bind/chemsearch/marvin/MolStructure.jsp?monomerid=499811" TargetMode="External"/><Relationship Id="rId148" Type="http://schemas.openxmlformats.org/officeDocument/2006/relationships/hyperlink" Target="http://www.bindingdb.org/bind/chemsearch/marvin/MolStructure.jsp?monomerid=568376" TargetMode="External"/><Relationship Id="rId9" Type="http://schemas.openxmlformats.org/officeDocument/2006/relationships/hyperlink" Target="http://www.bindingdb.org/jsp/dbsearch/PrimarySearch_ki.jsp?energyterm=kJ/mole&amp;tag=r21&amp;monomerid=465733&amp;enzyme=Tyrosine-protein+kinase+BTK+%5BC481S%5D&amp;column=ki&amp;startPg=0&amp;Increment=50&amp;submit=Search" TargetMode="External"/><Relationship Id="rId143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385" Type="http://schemas.openxmlformats.org/officeDocument/2006/relationships/hyperlink" Target="http://www.bindingdb.org/bind/chemsearch/marvin/MolStructure.jsp?monomerid=309720" TargetMode="External"/><Relationship Id="rId142" Type="http://schemas.openxmlformats.org/officeDocument/2006/relationships/hyperlink" Target="http://www.bindingdb.org/bind/chemsearch/marvin/MolStructure.jsp?monomerid=568378" TargetMode="External"/><Relationship Id="rId384" Type="http://schemas.openxmlformats.org/officeDocument/2006/relationships/hyperlink" Target="http://www.bindingdb.org/jsp/dbsearch/PrimarySearch_ki.jsp?energyterm=kJ/mole&amp;tag=r21&amp;monomerid=309719&amp;enzyme=Tyrosine-protein+kinase+BTK+%5BC481S%5D&amp;column=ki&amp;startPg=0&amp;Increment=50&amp;submit=Search" TargetMode="External"/><Relationship Id="rId141" Type="http://schemas.openxmlformats.org/officeDocument/2006/relationships/hyperlink" Target="http://www.bindingdb.org/jsp/dbsearch/PrimarySearch_ki.jsp?energyterm=kJ/mole&amp;tag=r21&amp;monomerid=568379&amp;enzyme=Tyrosine-protein+kinase+BTK+%5BC481S%5D&amp;column=ki&amp;startPg=0&amp;Increment=50&amp;submit=Search" TargetMode="External"/><Relationship Id="rId383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140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382" Type="http://schemas.openxmlformats.org/officeDocument/2006/relationships/hyperlink" Target="http://www.bindingdb.org/bind/chemsearch/marvin/MolStructure.jsp?monomerid=309719" TargetMode="External"/><Relationship Id="rId5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147" Type="http://schemas.openxmlformats.org/officeDocument/2006/relationships/hyperlink" Target="http://www.bindingdb.org/jsp/dbsearch/PrimarySearch_ki.jsp?energyterm=kJ/mole&amp;tag=r21&amp;monomerid=568377&amp;enzyme=Tyrosine-protein+kinase+BTK+%5BC481S%5D&amp;column=ki&amp;startPg=0&amp;Increment=50&amp;submit=Search" TargetMode="External"/><Relationship Id="rId389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6" Type="http://schemas.openxmlformats.org/officeDocument/2006/relationships/hyperlink" Target="http://www.bindingdb.org/jsp/dbsearch/PrimarySearch_ki.jsp?energyterm=kJ/mole&amp;tag=r21&amp;monomerid=499811&amp;enzyme=Tyrosine-protein+kinase+BTK+%5BC481S%5D&amp;column=ki&amp;startPg=0&amp;Increment=50&amp;submit=Search" TargetMode="External"/><Relationship Id="rId146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388" Type="http://schemas.openxmlformats.org/officeDocument/2006/relationships/hyperlink" Target="http://www.bindingdb.org/bind/chemsearch/marvin/MolStructure.jsp?monomerid=309722" TargetMode="External"/><Relationship Id="rId7" Type="http://schemas.openxmlformats.org/officeDocument/2006/relationships/hyperlink" Target="http://www.bindingdb.org/bind/chemsearch/marvin/MolStructure.jsp?monomerid=465733" TargetMode="External"/><Relationship Id="rId145" Type="http://schemas.openxmlformats.org/officeDocument/2006/relationships/hyperlink" Target="http://www.bindingdb.org/bind/chemsearch/marvin/MolStructure.jsp?monomerid=568377" TargetMode="External"/><Relationship Id="rId387" Type="http://schemas.openxmlformats.org/officeDocument/2006/relationships/hyperlink" Target="http://www.bindingdb.org/jsp/dbsearch/PrimarySearch_ki.jsp?energyterm=kJ/mole&amp;tag=r21&amp;monomerid=309720&amp;enzyme=Tyrosine-protein+kinase+BTK+%5BC481S%5D&amp;column=ki&amp;startPg=0&amp;Increment=50&amp;submit=Search" TargetMode="External"/><Relationship Id="rId8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144" Type="http://schemas.openxmlformats.org/officeDocument/2006/relationships/hyperlink" Target="http://www.bindingdb.org/jsp/dbsearch/PrimarySearch_ki.jsp?energyterm=kJ/mole&amp;tag=r21&amp;monomerid=568378&amp;enzyme=Tyrosine-protein+kinase+BTK+%5BC481S%5D&amp;column=ki&amp;startPg=0&amp;Increment=50&amp;submit=Search" TargetMode="External"/><Relationship Id="rId386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381" Type="http://schemas.openxmlformats.org/officeDocument/2006/relationships/hyperlink" Target="http://www.bindingdb.org/jsp/dbsearch/PrimarySearch_ki.jsp?energyterm=kJ/mole&amp;tag=r21&amp;monomerid=309718&amp;enzyme=Tyrosine-protein+kinase+BTK+%5BC481S%5D&amp;column=ki&amp;startPg=0&amp;Increment=50&amp;submit=Search" TargetMode="External"/><Relationship Id="rId380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139" Type="http://schemas.openxmlformats.org/officeDocument/2006/relationships/hyperlink" Target="http://www.bindingdb.org/bind/chemsearch/marvin/MolStructure.jsp?monomerid=568379" TargetMode="External"/><Relationship Id="rId138" Type="http://schemas.openxmlformats.org/officeDocument/2006/relationships/hyperlink" Target="http://www.bindingdb.org/jsp/dbsearch/PrimarySearch_ki.jsp?energyterm=kJ/mole&amp;tag=r21&amp;monomerid=568380&amp;enzyme=Tyrosine-protein+kinase+BTK+%5BC481S%5D&amp;column=ki&amp;startPg=0&amp;Increment=50&amp;submit=Search" TargetMode="External"/><Relationship Id="rId137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379" Type="http://schemas.openxmlformats.org/officeDocument/2006/relationships/hyperlink" Target="http://www.bindingdb.org/bind/chemsearch/marvin/MolStructure.jsp?monomerid=309718" TargetMode="External"/><Relationship Id="rId132" Type="http://schemas.openxmlformats.org/officeDocument/2006/relationships/hyperlink" Target="http://www.bindingdb.org/jsp/dbsearch/PrimarySearch_ki.jsp?energyterm=kJ/mole&amp;tag=r21&amp;monomerid=568382&amp;enzyme=Tyrosine-protein+kinase+BTK+%5BC481S%5D&amp;column=ki&amp;startPg=0&amp;Increment=50&amp;submit=Search" TargetMode="External"/><Relationship Id="rId374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131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373" Type="http://schemas.openxmlformats.org/officeDocument/2006/relationships/hyperlink" Target="http://www.bindingdb.org/bind/chemsearch/marvin/MolStructure.jsp?monomerid=309708" TargetMode="External"/><Relationship Id="rId130" Type="http://schemas.openxmlformats.org/officeDocument/2006/relationships/hyperlink" Target="http://www.bindingdb.org/bind/chemsearch/marvin/MolStructure.jsp?monomerid=568382" TargetMode="External"/><Relationship Id="rId372" Type="http://schemas.openxmlformats.org/officeDocument/2006/relationships/hyperlink" Target="http://www.bindingdb.org/jsp/dbsearch/PrimarySearch_ki.jsp?energyterm=kJ/mole&amp;tag=r21&amp;monomerid=309707&amp;enzyme=Tyrosine-protein+kinase+BTK+%5BC481S%5D&amp;column=ki&amp;startPg=0&amp;Increment=50&amp;submit=Search" TargetMode="External"/><Relationship Id="rId371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136" Type="http://schemas.openxmlformats.org/officeDocument/2006/relationships/hyperlink" Target="http://www.bindingdb.org/bind/chemsearch/marvin/MolStructure.jsp?monomerid=568380" TargetMode="External"/><Relationship Id="rId378" Type="http://schemas.openxmlformats.org/officeDocument/2006/relationships/hyperlink" Target="http://www.bindingdb.org/jsp/dbsearch/PrimarySearch_ki.jsp?energyterm=kJ/mole&amp;tag=r21&amp;monomerid=309709&amp;enzyme=Tyrosine-protein+kinase+BTK+%5BC481S%5D&amp;column=ki&amp;startPg=0&amp;Increment=50&amp;submit=Search" TargetMode="External"/><Relationship Id="rId135" Type="http://schemas.openxmlformats.org/officeDocument/2006/relationships/hyperlink" Target="http://www.bindingdb.org/jsp/dbsearch/PrimarySearch_ki.jsp?energyterm=kJ/mole&amp;tag=r21&amp;monomerid=568381&amp;enzyme=Tyrosine-protein+kinase+BTK+%5BC481S%5D&amp;column=ki&amp;startPg=0&amp;Increment=50&amp;submit=Search" TargetMode="External"/><Relationship Id="rId377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134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376" Type="http://schemas.openxmlformats.org/officeDocument/2006/relationships/hyperlink" Target="http://www.bindingdb.org/bind/chemsearch/marvin/MolStructure.jsp?monomerid=309709" TargetMode="External"/><Relationship Id="rId133" Type="http://schemas.openxmlformats.org/officeDocument/2006/relationships/hyperlink" Target="http://www.bindingdb.org/bind/chemsearch/marvin/MolStructure.jsp?monomerid=568381" TargetMode="External"/><Relationship Id="rId375" Type="http://schemas.openxmlformats.org/officeDocument/2006/relationships/hyperlink" Target="http://www.bindingdb.org/jsp/dbsearch/PrimarySearch_ki.jsp?energyterm=kJ/mole&amp;tag=r21&amp;monomerid=309708&amp;enzyme=Tyrosine-protein+kinase+BTK+%5BC481S%5D&amp;column=ki&amp;startPg=0&amp;Increment=50&amp;submit=Search" TargetMode="External"/><Relationship Id="rId172" Type="http://schemas.openxmlformats.org/officeDocument/2006/relationships/hyperlink" Target="http://www.bindingdb.org/bind/chemsearch/marvin/MolStructure.jsp?monomerid=568367" TargetMode="External"/><Relationship Id="rId171" Type="http://schemas.openxmlformats.org/officeDocument/2006/relationships/hyperlink" Target="http://www.bindingdb.org/jsp/dbsearch/PrimarySearch_ki.jsp?energyterm=kJ/mole&amp;tag=r21&amp;monomerid=568368&amp;enzyme=Tyrosine-protein+kinase+BTK+%5BC481S%5D&amp;column=ki&amp;startPg=0&amp;Increment=50&amp;submit=Search" TargetMode="External"/><Relationship Id="rId170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165" Type="http://schemas.openxmlformats.org/officeDocument/2006/relationships/hyperlink" Target="http://www.bindingdb.org/jsp/dbsearch/PrimarySearch_ki.jsp?energyterm=kJ/mole&amp;tag=r21&amp;monomerid=568371&amp;enzyme=Tyrosine-protein+kinase+BTK+%5BC481S%5D&amp;column=ki&amp;startPg=0&amp;Increment=50&amp;submit=Search" TargetMode="External"/><Relationship Id="rId164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163" Type="http://schemas.openxmlformats.org/officeDocument/2006/relationships/hyperlink" Target="http://www.bindingdb.org/bind/chemsearch/marvin/MolStructure.jsp?monomerid=568371" TargetMode="External"/><Relationship Id="rId162" Type="http://schemas.openxmlformats.org/officeDocument/2006/relationships/hyperlink" Target="http://www.bindingdb.org/jsp/dbsearch/PrimarySearch_ki.jsp?energyterm=kJ/mole&amp;tag=r21&amp;monomerid=568373&amp;enzyme=Tyrosine-protein+kinase+BTK+%5BC481S%5D&amp;column=ki&amp;startPg=0&amp;Increment=50&amp;submit=Search" TargetMode="External"/><Relationship Id="rId169" Type="http://schemas.openxmlformats.org/officeDocument/2006/relationships/hyperlink" Target="http://www.bindingdb.org/bind/chemsearch/marvin/MolStructure.jsp?monomerid=568368" TargetMode="External"/><Relationship Id="rId168" Type="http://schemas.openxmlformats.org/officeDocument/2006/relationships/hyperlink" Target="http://www.bindingdb.org/jsp/dbsearch/PrimarySearch_ki.jsp?energyterm=kJ/mole&amp;tag=r21&amp;monomerid=568369&amp;enzyme=Tyrosine-protein+kinase+BTK+%5BC481S%5D&amp;column=ki&amp;startPg=0&amp;Increment=50&amp;submit=Search" TargetMode="External"/><Relationship Id="rId167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166" Type="http://schemas.openxmlformats.org/officeDocument/2006/relationships/hyperlink" Target="http://www.bindingdb.org/bind/chemsearch/marvin/MolStructure.jsp?monomerid=568369" TargetMode="External"/><Relationship Id="rId161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160" Type="http://schemas.openxmlformats.org/officeDocument/2006/relationships/hyperlink" Target="http://www.bindingdb.org/bind/chemsearch/marvin/MolStructure.jsp?monomerid=568373" TargetMode="External"/><Relationship Id="rId159" Type="http://schemas.openxmlformats.org/officeDocument/2006/relationships/hyperlink" Target="http://www.bindingdb.org/jsp/dbsearch/PrimarySearch_ki.jsp?energyterm=kJ/mole&amp;tag=r21&amp;monomerid=568372&amp;enzyme=Tyrosine-protein+kinase+BTK+%5BC481S%5D&amp;column=ki&amp;startPg=0&amp;Increment=50&amp;submit=Search" TargetMode="External"/><Relationship Id="rId154" Type="http://schemas.openxmlformats.org/officeDocument/2006/relationships/hyperlink" Target="http://www.bindingdb.org/bind/chemsearch/marvin/MolStructure.jsp?monomerid=568374" TargetMode="External"/><Relationship Id="rId396" Type="http://schemas.openxmlformats.org/officeDocument/2006/relationships/hyperlink" Target="http://www.bindingdb.org/jsp/dbsearch/PrimarySearch_ki.jsp?energyterm=kJ/mole&amp;tag=r21&amp;monomerid=309725&amp;enzyme=Tyrosine-protein+kinase+BTK+%5BC481S%5D&amp;column=ki&amp;startPg=0&amp;Increment=50&amp;submit=Search" TargetMode="External"/><Relationship Id="rId153" Type="http://schemas.openxmlformats.org/officeDocument/2006/relationships/hyperlink" Target="http://www.bindingdb.org/jsp/dbsearch/PrimarySearch_ki.jsp?energyterm=kJ/mole&amp;tag=r21&amp;monomerid=568375&amp;enzyme=Tyrosine-protein+kinase+BTK+%5BC481S%5D&amp;column=ki&amp;startPg=0&amp;Increment=50&amp;submit=Search" TargetMode="External"/><Relationship Id="rId395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152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394" Type="http://schemas.openxmlformats.org/officeDocument/2006/relationships/hyperlink" Target="http://www.bindingdb.org/bind/chemsearch/marvin/MolStructure.jsp?monomerid=309725" TargetMode="External"/><Relationship Id="rId151" Type="http://schemas.openxmlformats.org/officeDocument/2006/relationships/hyperlink" Target="http://www.bindingdb.org/bind/chemsearch/marvin/MolStructure.jsp?monomerid=568375" TargetMode="External"/><Relationship Id="rId393" Type="http://schemas.openxmlformats.org/officeDocument/2006/relationships/hyperlink" Target="http://www.bindingdb.org/jsp/dbsearch/PrimarySearch_ki.jsp?energyterm=kJ/mole&amp;tag=r21&amp;monomerid=309724&amp;enzyme=Tyrosine-protein+kinase+BTK+%5BC481S%5D&amp;column=ki&amp;startPg=0&amp;Increment=50&amp;submit=Search" TargetMode="External"/><Relationship Id="rId158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157" Type="http://schemas.openxmlformats.org/officeDocument/2006/relationships/hyperlink" Target="http://www.bindingdb.org/bind/chemsearch/marvin/MolStructure.jsp?monomerid=568372" TargetMode="External"/><Relationship Id="rId399" Type="http://schemas.openxmlformats.org/officeDocument/2006/relationships/hyperlink" Target="http://www.bindingdb.org/jsp/dbsearch/PrimarySearch_ki.jsp?energyterm=kJ/mole&amp;tag=r21&amp;monomerid=309726&amp;enzyme=Tyrosine-protein+kinase+BTK+%5BC481S%5D&amp;column=ki&amp;startPg=0&amp;Increment=50&amp;submit=Search" TargetMode="External"/><Relationship Id="rId156" Type="http://schemas.openxmlformats.org/officeDocument/2006/relationships/hyperlink" Target="http://www.bindingdb.org/jsp/dbsearch/PrimarySearch_ki.jsp?energyterm=kJ/mole&amp;tag=r21&amp;monomerid=568374&amp;enzyme=Tyrosine-protein+kinase+BTK+%5BC481S%5D&amp;column=ki&amp;startPg=0&amp;Increment=50&amp;submit=Search" TargetMode="External"/><Relationship Id="rId398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155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397" Type="http://schemas.openxmlformats.org/officeDocument/2006/relationships/hyperlink" Target="http://www.bindingdb.org/bind/chemsearch/marvin/MolStructure.jsp?monomerid=309726" TargetMode="External"/><Relationship Id="rId808" Type="http://schemas.openxmlformats.org/officeDocument/2006/relationships/hyperlink" Target="http://www.bindingdb.org/bind/chemsearch/marvin/MolStructure.jsp?monomerid=570931" TargetMode="External"/><Relationship Id="rId807" Type="http://schemas.openxmlformats.org/officeDocument/2006/relationships/hyperlink" Target="http://www.bindingdb.org/jsp/dbsearch/PrimarySearch_ki.jsp?energyterm=kJ/mole&amp;tag=r21&amp;monomerid=570931&amp;enzyme=Tyrosine-protein+kinase+BTK+%5BC481S%5D&amp;column=ki&amp;startPg=0&amp;Increment=50&amp;submit=Search" TargetMode="External"/><Relationship Id="rId806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805" Type="http://schemas.openxmlformats.org/officeDocument/2006/relationships/hyperlink" Target="http://www.bindingdb.org/bind/chemsearch/marvin/MolStructure.jsp?monomerid=570931" TargetMode="External"/><Relationship Id="rId809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800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804" Type="http://schemas.openxmlformats.org/officeDocument/2006/relationships/hyperlink" Target="http://www.bindingdb.org/jsp/dbsearch/PrimarySearch_ki.jsp?energyterm=kJ/mole&amp;tag=r21&amp;monomerid=570925&amp;enzyme=Tyrosine-protein+kinase+BTK+%5BC481S%5D&amp;column=ki&amp;startPg=0&amp;Increment=50&amp;submit=Search" TargetMode="External"/><Relationship Id="rId803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802" Type="http://schemas.openxmlformats.org/officeDocument/2006/relationships/hyperlink" Target="http://www.bindingdb.org/bind/chemsearch/marvin/MolStructure.jsp?monomerid=570925" TargetMode="External"/><Relationship Id="rId801" Type="http://schemas.openxmlformats.org/officeDocument/2006/relationships/hyperlink" Target="http://www.bindingdb.org/jsp/dbsearch/PrimarySearch_ki.jsp?energyterm=kJ/mole&amp;tag=r21&amp;monomerid=570925&amp;enzyme=Tyrosine-protein+kinase+BTK+%5BC481S%5D&amp;column=ki&amp;startPg=0&amp;Increment=50&amp;submit=Search" TargetMode="External"/><Relationship Id="rId40" Type="http://schemas.openxmlformats.org/officeDocument/2006/relationships/hyperlink" Target="http://www.bindingdb.org/bind/chemsearch/marvin/MolStructure.jsp?monomerid=568349" TargetMode="External"/><Relationship Id="rId42" Type="http://schemas.openxmlformats.org/officeDocument/2006/relationships/hyperlink" Target="http://www.bindingdb.org/jsp/dbsearch/PrimarySearch_ki.jsp?energyterm=kJ/mole&amp;tag=r21&amp;monomerid=568349&amp;enzyme=Tyrosine-protein+kinase+BTK+%5BC481S%5D&amp;column=ki&amp;startPg=0&amp;Increment=50&amp;submit=Search" TargetMode="External"/><Relationship Id="rId41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44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43" Type="http://schemas.openxmlformats.org/officeDocument/2006/relationships/hyperlink" Target="http://www.bindingdb.org/bind/chemsearch/marvin/MolStructure.jsp?monomerid=568348" TargetMode="External"/><Relationship Id="rId46" Type="http://schemas.openxmlformats.org/officeDocument/2006/relationships/hyperlink" Target="http://www.bindingdb.org/bind/chemsearch/marvin/MolStructure.jsp?monomerid=568347" TargetMode="External"/><Relationship Id="rId45" Type="http://schemas.openxmlformats.org/officeDocument/2006/relationships/hyperlink" Target="http://www.bindingdb.org/jsp/dbsearch/PrimarySearch_ki.jsp?energyterm=kJ/mole&amp;tag=r21&amp;monomerid=568348&amp;enzyme=Tyrosine-protein+kinase+BTK+%5BC481S%5D&amp;column=ki&amp;startPg=0&amp;Increment=50&amp;submit=Search" TargetMode="External"/><Relationship Id="rId509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508" Type="http://schemas.openxmlformats.org/officeDocument/2006/relationships/hyperlink" Target="http://www.bindingdb.org/bind/chemsearch/marvin/MolStructure.jsp?monomerid=309826" TargetMode="External"/><Relationship Id="rId503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745" Type="http://schemas.openxmlformats.org/officeDocument/2006/relationships/hyperlink" Target="http://www.bindingdb.org/bind/chemsearch/marvin/MolStructure.jsp?monomerid=499943" TargetMode="External"/><Relationship Id="rId987" Type="http://schemas.openxmlformats.org/officeDocument/2006/relationships/hyperlink" Target="http://www.bindingdb.org/jsp/dbsearch/PrimarySearch_ki.jsp?energyterm=kJ/mole&amp;tag=r21&amp;monomerid=499966&amp;enzyme=Tyrosine-protein+kinase+BTK+%5BC481S%5D&amp;column=ki&amp;startPg=0&amp;Increment=50&amp;submit=Search" TargetMode="External"/><Relationship Id="rId502" Type="http://schemas.openxmlformats.org/officeDocument/2006/relationships/hyperlink" Target="http://www.bindingdb.org/bind/chemsearch/marvin/MolStructure.jsp?monomerid=309820" TargetMode="External"/><Relationship Id="rId744" Type="http://schemas.openxmlformats.org/officeDocument/2006/relationships/hyperlink" Target="http://www.bindingdb.org/jsp/dbsearch/PrimarySearch_ki.jsp?energyterm=kJ/mole&amp;tag=r21&amp;monomerid=499975&amp;enzyme=Tyrosine-protein+kinase+BTK+%5BC481S%5D&amp;column=ki&amp;startPg=0&amp;Increment=50&amp;submit=Search" TargetMode="External"/><Relationship Id="rId986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501" Type="http://schemas.openxmlformats.org/officeDocument/2006/relationships/hyperlink" Target="http://www.bindingdb.org/jsp/dbsearch/PrimarySearch_ki.jsp?energyterm=kJ/mole&amp;tag=r21&amp;monomerid=309819&amp;enzyme=Tyrosine-protein+kinase+BTK+%5BC481S%5D&amp;column=ki&amp;startPg=0&amp;Increment=50&amp;submit=Search" TargetMode="External"/><Relationship Id="rId743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985" Type="http://schemas.openxmlformats.org/officeDocument/2006/relationships/hyperlink" Target="http://www.bindingdb.org/bind/chemsearch/marvin/MolStructure.jsp?monomerid=499966" TargetMode="External"/><Relationship Id="rId500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742" Type="http://schemas.openxmlformats.org/officeDocument/2006/relationships/hyperlink" Target="http://www.bindingdb.org/bind/chemsearch/marvin/MolStructure.jsp?monomerid=499975" TargetMode="External"/><Relationship Id="rId984" Type="http://schemas.openxmlformats.org/officeDocument/2006/relationships/hyperlink" Target="http://www.bindingdb.org/jsp/dbsearch/PrimarySearch_ki.jsp?energyterm=kJ/mole&amp;tag=r21&amp;monomerid=499949&amp;enzyme=Tyrosine-protein+kinase+BTK+%5BC481S%5D&amp;column=ki&amp;startPg=0&amp;Increment=50&amp;submit=Search" TargetMode="External"/><Relationship Id="rId507" Type="http://schemas.openxmlformats.org/officeDocument/2006/relationships/hyperlink" Target="http://www.bindingdb.org/jsp/dbsearch/PrimarySearch_ki.jsp?energyterm=kJ/mole&amp;tag=r21&amp;monomerid=309824&amp;enzyme=Tyrosine-protein+kinase+BTK+%5BC481S%5D&amp;column=ki&amp;startPg=0&amp;Increment=50&amp;submit=Search" TargetMode="External"/><Relationship Id="rId749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506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748" Type="http://schemas.openxmlformats.org/officeDocument/2006/relationships/hyperlink" Target="http://www.bindingdb.org/bind/chemsearch/marvin/MolStructure.jsp?monomerid=499926" TargetMode="External"/><Relationship Id="rId505" Type="http://schemas.openxmlformats.org/officeDocument/2006/relationships/hyperlink" Target="http://www.bindingdb.org/bind/chemsearch/marvin/MolStructure.jsp?monomerid=309824" TargetMode="External"/><Relationship Id="rId747" Type="http://schemas.openxmlformats.org/officeDocument/2006/relationships/hyperlink" Target="http://www.bindingdb.org/jsp/dbsearch/PrimarySearch_ki.jsp?energyterm=kJ/mole&amp;tag=r21&amp;monomerid=499943&amp;enzyme=Tyrosine-protein+kinase+BTK+%5BC481S%5D&amp;column=ki&amp;startPg=0&amp;Increment=50&amp;submit=Search" TargetMode="External"/><Relationship Id="rId989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504" Type="http://schemas.openxmlformats.org/officeDocument/2006/relationships/hyperlink" Target="http://www.bindingdb.org/jsp/dbsearch/PrimarySearch_ki.jsp?energyterm=kJ/mole&amp;tag=r21&amp;monomerid=309820&amp;enzyme=Tyrosine-protein+kinase+BTK+%5BC481S%5D&amp;column=ki&amp;startPg=0&amp;Increment=50&amp;submit=Search" TargetMode="External"/><Relationship Id="rId746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988" Type="http://schemas.openxmlformats.org/officeDocument/2006/relationships/hyperlink" Target="http://www.bindingdb.org/bind/chemsearch/marvin/MolStructure.jsp?monomerid=50175583" TargetMode="External"/><Relationship Id="rId48" Type="http://schemas.openxmlformats.org/officeDocument/2006/relationships/hyperlink" Target="http://www.bindingdb.org/jsp/dbsearch/PrimarySearch_ki.jsp?energyterm=kJ/mole&amp;tag=r21&amp;monomerid=568347&amp;enzyme=Tyrosine-protein+kinase+BTK+%5BC481S%5D&amp;column=ki&amp;startPg=0&amp;Increment=50&amp;submit=Search" TargetMode="External"/><Relationship Id="rId47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49" Type="http://schemas.openxmlformats.org/officeDocument/2006/relationships/hyperlink" Target="http://www.bindingdb.org/bind/chemsearch/marvin/MolStructure.jsp?monomerid=568346" TargetMode="External"/><Relationship Id="rId741" Type="http://schemas.openxmlformats.org/officeDocument/2006/relationships/hyperlink" Target="http://www.bindingdb.org/jsp/dbsearch/PrimarySearch_ki.jsp?energyterm=kJ/mole&amp;tag=r21&amp;monomerid=499951&amp;enzyme=Tyrosine-protein+kinase+BTK+%5BC481S%5D&amp;column=ki&amp;startPg=0&amp;Increment=50&amp;submit=Search" TargetMode="External"/><Relationship Id="rId983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740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982" Type="http://schemas.openxmlformats.org/officeDocument/2006/relationships/hyperlink" Target="http://www.bindingdb.org/bind/chemsearch/marvin/MolStructure.jsp?monomerid=499949" TargetMode="External"/><Relationship Id="rId981" Type="http://schemas.openxmlformats.org/officeDocument/2006/relationships/hyperlink" Target="http://www.bindingdb.org/jsp/dbsearch/PrimarySearch_ki.jsp?energyterm=kJ/mole&amp;tag=r21&amp;monomerid=499962&amp;enzyme=Tyrosine-protein+kinase+BTK+%5BC481S%5D&amp;column=ki&amp;startPg=0&amp;Increment=50&amp;submit=Search" TargetMode="External"/><Relationship Id="rId980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31" Type="http://schemas.openxmlformats.org/officeDocument/2006/relationships/hyperlink" Target="http://www.bindingdb.org/bind/chemsearch/marvin/MolStructure.jsp?monomerid=568352" TargetMode="External"/><Relationship Id="rId30" Type="http://schemas.openxmlformats.org/officeDocument/2006/relationships/hyperlink" Target="http://www.bindingdb.org/jsp/dbsearch/PrimarySearch_ki.jsp?energyterm=kJ/mole&amp;tag=r21&amp;monomerid=568355&amp;enzyme=Tyrosine-protein+kinase+BTK+%5BC481S%5D&amp;column=ki&amp;startPg=0&amp;Increment=50&amp;submit=Search" TargetMode="External"/><Relationship Id="rId33" Type="http://schemas.openxmlformats.org/officeDocument/2006/relationships/hyperlink" Target="http://www.bindingdb.org/jsp/dbsearch/PrimarySearch_ki.jsp?energyterm=kJ/mole&amp;tag=r21&amp;monomerid=568352&amp;enzyme=Tyrosine-protein+kinase+BTK+%5BC481S%5D&amp;column=ki&amp;startPg=0&amp;Increment=50&amp;submit=Search" TargetMode="External"/><Relationship Id="rId32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35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34" Type="http://schemas.openxmlformats.org/officeDocument/2006/relationships/hyperlink" Target="http://www.bindingdb.org/bind/chemsearch/marvin/MolStructure.jsp?monomerid=568351" TargetMode="External"/><Relationship Id="rId739" Type="http://schemas.openxmlformats.org/officeDocument/2006/relationships/hyperlink" Target="http://www.bindingdb.org/bind/chemsearch/marvin/MolStructure.jsp?monomerid=499951" TargetMode="External"/><Relationship Id="rId734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976" Type="http://schemas.openxmlformats.org/officeDocument/2006/relationships/hyperlink" Target="http://www.bindingdb.org/bind/chemsearch/marvin/MolStructure.jsp?monomerid=499946" TargetMode="External"/><Relationship Id="rId733" Type="http://schemas.openxmlformats.org/officeDocument/2006/relationships/hyperlink" Target="http://www.bindingdb.org/bind/chemsearch/marvin/MolStructure.jsp?monomerid=499948" TargetMode="External"/><Relationship Id="rId975" Type="http://schemas.openxmlformats.org/officeDocument/2006/relationships/hyperlink" Target="http://www.bindingdb.org/jsp/dbsearch/PrimarySearch_ki.jsp?energyterm=kJ/mole&amp;tag=r21&amp;monomerid=499922&amp;enzyme=Tyrosine-protein+kinase+BTK+%5BC481S%5D&amp;column=ki&amp;startPg=0&amp;Increment=50&amp;submit=Search" TargetMode="External"/><Relationship Id="rId732" Type="http://schemas.openxmlformats.org/officeDocument/2006/relationships/hyperlink" Target="http://www.bindingdb.org/jsp/dbsearch/PrimarySearch_ki.jsp?energyterm=kJ/mole&amp;tag=r21&amp;monomerid=499965&amp;enzyme=Tyrosine-protein+kinase+BTK+%5BC481S%5D&amp;column=ki&amp;startPg=0&amp;Increment=50&amp;submit=Search" TargetMode="External"/><Relationship Id="rId974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731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973" Type="http://schemas.openxmlformats.org/officeDocument/2006/relationships/hyperlink" Target="http://www.bindingdb.org/bind/chemsearch/marvin/MolStructure.jsp?monomerid=499922" TargetMode="External"/><Relationship Id="rId738" Type="http://schemas.openxmlformats.org/officeDocument/2006/relationships/hyperlink" Target="http://www.bindingdb.org/jsp/dbsearch/PrimarySearch_ki.jsp?energyterm=kJ/mole&amp;tag=r21&amp;monomerid=499945&amp;enzyme=Tyrosine-protein+kinase+BTK+%5BC481S%5D&amp;column=ki&amp;startPg=0&amp;Increment=50&amp;submit=Search" TargetMode="External"/><Relationship Id="rId737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979" Type="http://schemas.openxmlformats.org/officeDocument/2006/relationships/hyperlink" Target="http://www.bindingdb.org/bind/chemsearch/marvin/MolStructure.jsp?monomerid=499962" TargetMode="External"/><Relationship Id="rId736" Type="http://schemas.openxmlformats.org/officeDocument/2006/relationships/hyperlink" Target="http://www.bindingdb.org/bind/chemsearch/marvin/MolStructure.jsp?monomerid=499945" TargetMode="External"/><Relationship Id="rId978" Type="http://schemas.openxmlformats.org/officeDocument/2006/relationships/hyperlink" Target="http://www.bindingdb.org/jsp/dbsearch/PrimarySearch_ki.jsp?energyterm=kJ/mole&amp;tag=r21&amp;monomerid=499946&amp;enzyme=Tyrosine-protein+kinase+BTK+%5BC481S%5D&amp;column=ki&amp;startPg=0&amp;Increment=50&amp;submit=Search" TargetMode="External"/><Relationship Id="rId735" Type="http://schemas.openxmlformats.org/officeDocument/2006/relationships/hyperlink" Target="http://www.bindingdb.org/jsp/dbsearch/PrimarySearch_ki.jsp?energyterm=kJ/mole&amp;tag=r21&amp;monomerid=499948&amp;enzyme=Tyrosine-protein+kinase+BTK+%5BC481S%5D&amp;column=ki&amp;startPg=0&amp;Increment=50&amp;submit=Search" TargetMode="External"/><Relationship Id="rId977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37" Type="http://schemas.openxmlformats.org/officeDocument/2006/relationships/hyperlink" Target="http://www.bindingdb.org/bind/chemsearch/marvin/MolStructure.jsp?monomerid=568350" TargetMode="External"/><Relationship Id="rId36" Type="http://schemas.openxmlformats.org/officeDocument/2006/relationships/hyperlink" Target="http://www.bindingdb.org/jsp/dbsearch/PrimarySearch_ki.jsp?energyterm=kJ/mole&amp;tag=r21&amp;monomerid=568351&amp;enzyme=Tyrosine-protein+kinase+BTK+%5BC481S%5D&amp;column=ki&amp;startPg=0&amp;Increment=50&amp;submit=Search" TargetMode="External"/><Relationship Id="rId39" Type="http://schemas.openxmlformats.org/officeDocument/2006/relationships/hyperlink" Target="http://www.bindingdb.org/jsp/dbsearch/PrimarySearch_ki.jsp?energyterm=kJ/mole&amp;tag=r21&amp;monomerid=568350&amp;enzyme=Tyrosine-protein+kinase+BTK+%5BC481S%5D&amp;column=ki&amp;startPg=0&amp;Increment=50&amp;submit=Search" TargetMode="External"/><Relationship Id="rId38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730" Type="http://schemas.openxmlformats.org/officeDocument/2006/relationships/hyperlink" Target="http://www.bindingdb.org/bind/chemsearch/marvin/MolStructure.jsp?monomerid=499965" TargetMode="External"/><Relationship Id="rId972" Type="http://schemas.openxmlformats.org/officeDocument/2006/relationships/hyperlink" Target="http://www.bindingdb.org/jsp/dbsearch/PrimarySearch_ki.jsp?energyterm=kJ/mole&amp;tag=r21&amp;monomerid=499964&amp;enzyme=Tyrosine-protein+kinase+BTK+%5BC481S%5D&amp;column=ki&amp;startPg=0&amp;Increment=50&amp;submit=Search" TargetMode="External"/><Relationship Id="rId971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970" Type="http://schemas.openxmlformats.org/officeDocument/2006/relationships/hyperlink" Target="http://www.bindingdb.org/bind/chemsearch/marvin/MolStructure.jsp?monomerid=499964" TargetMode="External"/><Relationship Id="rId20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22" Type="http://schemas.openxmlformats.org/officeDocument/2006/relationships/hyperlink" Target="http://www.bindingdb.org/bind/chemsearch/marvin/MolStructure.jsp?monomerid=568359" TargetMode="External"/><Relationship Id="rId21" Type="http://schemas.openxmlformats.org/officeDocument/2006/relationships/hyperlink" Target="http://www.bindingdb.org/jsp/dbsearch/PrimarySearch_ki.jsp?energyterm=kJ/mole&amp;tag=r21&amp;monomerid=568361&amp;enzyme=Tyrosine-protein+kinase+BTK+%5BC481S%5D&amp;column=ki&amp;startPg=0&amp;Increment=50&amp;submit=Search" TargetMode="External"/><Relationship Id="rId24" Type="http://schemas.openxmlformats.org/officeDocument/2006/relationships/hyperlink" Target="http://www.bindingdb.org/jsp/dbsearch/PrimarySearch_ki.jsp?energyterm=kJ/mole&amp;tag=r21&amp;monomerid=568359&amp;enzyme=Tyrosine-protein+kinase+BTK+%5BC481S%5D&amp;column=ki&amp;startPg=0&amp;Increment=50&amp;submit=Search" TargetMode="External"/><Relationship Id="rId23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525" Type="http://schemas.openxmlformats.org/officeDocument/2006/relationships/hyperlink" Target="http://www.bindingdb.org/jsp/dbsearch/PrimarySearch_ki.jsp?energyterm=kJ/mole&amp;tag=r21&amp;monomerid=309841&amp;enzyme=Tyrosine-protein+kinase+BTK+%5BC481S%5D&amp;column=ki&amp;startPg=0&amp;Increment=50&amp;submit=Search" TargetMode="External"/><Relationship Id="rId767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524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766" Type="http://schemas.openxmlformats.org/officeDocument/2006/relationships/hyperlink" Target="http://www.bindingdb.org/bind/chemsearch/marvin/MolStructure.jsp?monomerid=570919" TargetMode="External"/><Relationship Id="rId523" Type="http://schemas.openxmlformats.org/officeDocument/2006/relationships/hyperlink" Target="http://www.bindingdb.org/bind/chemsearch/marvin/MolStructure.jsp?monomerid=309841" TargetMode="External"/><Relationship Id="rId765" Type="http://schemas.openxmlformats.org/officeDocument/2006/relationships/hyperlink" Target="http://www.bindingdb.org/jsp/dbsearch/PrimarySearch_ki.jsp?energyterm=kJ/mole&amp;tag=r21&amp;monomerid=570919&amp;enzyme=Tyrosine-protein+kinase+BTK+%5BC481S%5D&amp;column=ki&amp;startPg=0&amp;Increment=50&amp;submit=Search" TargetMode="External"/><Relationship Id="rId522" Type="http://schemas.openxmlformats.org/officeDocument/2006/relationships/hyperlink" Target="http://www.bindingdb.org/jsp/dbsearch/PrimarySearch_ki.jsp?energyterm=kJ/mole&amp;tag=r21&amp;monomerid=309833&amp;enzyme=Tyrosine-protein+kinase+BTK+%5BC481S%5D&amp;column=ki&amp;startPg=0&amp;Increment=50&amp;submit=Search" TargetMode="External"/><Relationship Id="rId764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529" Type="http://schemas.openxmlformats.org/officeDocument/2006/relationships/hyperlink" Target="http://www.bindingdb.org/bind/chemsearch/marvin/MolStructure.jsp?monomerid=309843" TargetMode="External"/><Relationship Id="rId528" Type="http://schemas.openxmlformats.org/officeDocument/2006/relationships/hyperlink" Target="http://www.bindingdb.org/jsp/dbsearch/PrimarySearch_ki.jsp?energyterm=kJ/mole&amp;tag=r21&amp;monomerid=309842&amp;enzyme=Tyrosine-protein+kinase+BTK+%5BC481S%5D&amp;column=ki&amp;startPg=0&amp;Increment=50&amp;submit=Search" TargetMode="External"/><Relationship Id="rId527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769" Type="http://schemas.openxmlformats.org/officeDocument/2006/relationships/hyperlink" Target="http://www.bindingdb.org/bind/chemsearch/marvin/MolStructure.jsp?monomerid=570919" TargetMode="External"/><Relationship Id="rId526" Type="http://schemas.openxmlformats.org/officeDocument/2006/relationships/hyperlink" Target="http://www.bindingdb.org/bind/chemsearch/marvin/MolStructure.jsp?monomerid=309842" TargetMode="External"/><Relationship Id="rId768" Type="http://schemas.openxmlformats.org/officeDocument/2006/relationships/hyperlink" Target="http://www.bindingdb.org/jsp/dbsearch/PrimarySearch_ki.jsp?energyterm=kJ/mole&amp;tag=r21&amp;monomerid=570919&amp;enzyme=Tyrosine-protein+kinase+BTK+%5BC481S%5D&amp;column=ki&amp;startPg=0&amp;Increment=50&amp;submit=Search" TargetMode="External"/><Relationship Id="rId26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25" Type="http://schemas.openxmlformats.org/officeDocument/2006/relationships/hyperlink" Target="http://www.bindingdb.org/bind/chemsearch/marvin/MolStructure.jsp?monomerid=568358" TargetMode="External"/><Relationship Id="rId28" Type="http://schemas.openxmlformats.org/officeDocument/2006/relationships/hyperlink" Target="http://www.bindingdb.org/bind/chemsearch/marvin/MolStructure.jsp?monomerid=568355" TargetMode="External"/><Relationship Id="rId27" Type="http://schemas.openxmlformats.org/officeDocument/2006/relationships/hyperlink" Target="http://www.bindingdb.org/jsp/dbsearch/PrimarySearch_ki.jsp?energyterm=kJ/mole&amp;tag=r21&amp;monomerid=568358&amp;enzyme=Tyrosine-protein+kinase+BTK+%5BC481S%5D&amp;column=ki&amp;startPg=0&amp;Increment=50&amp;submit=Search" TargetMode="External"/><Relationship Id="rId521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763" Type="http://schemas.openxmlformats.org/officeDocument/2006/relationships/hyperlink" Target="http://www.bindingdb.org/bind/chemsearch/marvin/MolStructure.jsp?monomerid=570919" TargetMode="External"/><Relationship Id="rId29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520" Type="http://schemas.openxmlformats.org/officeDocument/2006/relationships/hyperlink" Target="http://www.bindingdb.org/bind/chemsearch/marvin/MolStructure.jsp?monomerid=309833" TargetMode="External"/><Relationship Id="rId762" Type="http://schemas.openxmlformats.org/officeDocument/2006/relationships/hyperlink" Target="http://www.bindingdb.org/jsp/dbsearch/PrimarySearch_ki.jsp?energyterm=kJ/mole&amp;tag=r21&amp;monomerid=499925&amp;enzyme=Tyrosine-protein+kinase+BTK+%5BC481S%5D&amp;column=ki&amp;startPg=0&amp;Increment=50&amp;submit=Search" TargetMode="External"/><Relationship Id="rId761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760" Type="http://schemas.openxmlformats.org/officeDocument/2006/relationships/hyperlink" Target="http://www.bindingdb.org/bind/chemsearch/marvin/MolStructure.jsp?monomerid=499925" TargetMode="External"/><Relationship Id="rId11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10" Type="http://schemas.openxmlformats.org/officeDocument/2006/relationships/hyperlink" Target="http://www.bindingdb.org/bind/chemsearch/marvin/MolStructure.jsp?monomerid=568370" TargetMode="External"/><Relationship Id="rId13" Type="http://schemas.openxmlformats.org/officeDocument/2006/relationships/hyperlink" Target="http://www.bindingdb.org/bind/chemsearch/marvin/MolStructure.jsp?monomerid=568383" TargetMode="External"/><Relationship Id="rId12" Type="http://schemas.openxmlformats.org/officeDocument/2006/relationships/hyperlink" Target="http://www.bindingdb.org/jsp/dbsearch/PrimarySearch_ki.jsp?energyterm=kJ/mole&amp;tag=r21&amp;monomerid=568370&amp;enzyme=Tyrosine-protein+kinase+BTK+%5BC481S%5D&amp;column=ki&amp;startPg=0&amp;Increment=50&amp;submit=Search" TargetMode="External"/><Relationship Id="rId519" Type="http://schemas.openxmlformats.org/officeDocument/2006/relationships/hyperlink" Target="http://www.bindingdb.org/jsp/dbsearch/PrimarySearch_ki.jsp?energyterm=kJ/mole&amp;tag=r21&amp;monomerid=309831&amp;enzyme=Tyrosine-protein+kinase+BTK+%5BC481S%5D&amp;column=ki&amp;startPg=0&amp;Increment=50&amp;submit=Search" TargetMode="External"/><Relationship Id="rId514" Type="http://schemas.openxmlformats.org/officeDocument/2006/relationships/hyperlink" Target="http://www.bindingdb.org/bind/chemsearch/marvin/MolStructure.jsp?monomerid=309829" TargetMode="External"/><Relationship Id="rId756" Type="http://schemas.openxmlformats.org/officeDocument/2006/relationships/hyperlink" Target="http://www.bindingdb.org/jsp/dbsearch/PrimarySearch_ki.jsp?energyterm=kJ/mole&amp;tag=r21&amp;monomerid=499958&amp;enzyme=Tyrosine-protein+kinase+BTK+%5BC481S%5D&amp;column=ki&amp;startPg=0&amp;Increment=50&amp;submit=Search" TargetMode="External"/><Relationship Id="rId998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513" Type="http://schemas.openxmlformats.org/officeDocument/2006/relationships/hyperlink" Target="http://www.bindingdb.org/jsp/dbsearch/PrimarySearch_ki.jsp?energyterm=kJ/mole&amp;tag=r21&amp;monomerid=309827&amp;enzyme=Tyrosine-protein+kinase+BTK+%5BC481S%5D&amp;column=ki&amp;startPg=0&amp;Increment=50&amp;submit=Search" TargetMode="External"/><Relationship Id="rId755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997" Type="http://schemas.openxmlformats.org/officeDocument/2006/relationships/hyperlink" Target="http://www.bindingdb.org/bind/chemsearch/marvin/MolStructure.jsp?monomerid=499929" TargetMode="External"/><Relationship Id="rId512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754" Type="http://schemas.openxmlformats.org/officeDocument/2006/relationships/hyperlink" Target="http://www.bindingdb.org/bind/chemsearch/marvin/MolStructure.jsp?monomerid=499958" TargetMode="External"/><Relationship Id="rId996" Type="http://schemas.openxmlformats.org/officeDocument/2006/relationships/hyperlink" Target="http://www.bindingdb.org/jsp/dbsearch/PrimarySearch_ki.jsp?energyterm=kJ/mole&amp;tag=r21&amp;monomerid=499938&amp;enzyme=Tyrosine-protein+kinase+BTK+%5BC481S%5D&amp;column=ki&amp;startPg=0&amp;Increment=50&amp;submit=Search" TargetMode="External"/><Relationship Id="rId511" Type="http://schemas.openxmlformats.org/officeDocument/2006/relationships/hyperlink" Target="http://www.bindingdb.org/bind/chemsearch/marvin/MolStructure.jsp?monomerid=309827" TargetMode="External"/><Relationship Id="rId753" Type="http://schemas.openxmlformats.org/officeDocument/2006/relationships/hyperlink" Target="http://www.bindingdb.org/jsp/dbsearch/PrimarySearch_ki.jsp?energyterm=kJ/mole&amp;tag=r21&amp;monomerid=499950&amp;enzyme=Tyrosine-protein+kinase+BTK+%5BC481S%5D&amp;column=ki&amp;startPg=0&amp;Increment=50&amp;submit=Search" TargetMode="External"/><Relationship Id="rId995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518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517" Type="http://schemas.openxmlformats.org/officeDocument/2006/relationships/hyperlink" Target="http://www.bindingdb.org/bind/chemsearch/marvin/MolStructure.jsp?monomerid=309831" TargetMode="External"/><Relationship Id="rId759" Type="http://schemas.openxmlformats.org/officeDocument/2006/relationships/hyperlink" Target="http://www.bindingdb.org/jsp/dbsearch/PrimarySearch_ki.jsp?energyterm=kJ/mole&amp;tag=r21&amp;monomerid=499956&amp;enzyme=Tyrosine-protein+kinase+BTK+%5BC481S%5D&amp;column=ki&amp;startPg=0&amp;Increment=50&amp;submit=Search" TargetMode="External"/><Relationship Id="rId516" Type="http://schemas.openxmlformats.org/officeDocument/2006/relationships/hyperlink" Target="http://www.bindingdb.org/jsp/dbsearch/PrimarySearch_ki.jsp?energyterm=kJ/mole&amp;tag=r21&amp;monomerid=309829&amp;enzyme=Tyrosine-protein+kinase+BTK+%5BC481S%5D&amp;column=ki&amp;startPg=0&amp;Increment=50&amp;submit=Search" TargetMode="External"/><Relationship Id="rId758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515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757" Type="http://schemas.openxmlformats.org/officeDocument/2006/relationships/hyperlink" Target="http://www.bindingdb.org/bind/chemsearch/marvin/MolStructure.jsp?monomerid=499956" TargetMode="External"/><Relationship Id="rId999" Type="http://schemas.openxmlformats.org/officeDocument/2006/relationships/hyperlink" Target="http://www.bindingdb.org/jsp/dbsearch/PrimarySearch_ki.jsp?energyterm=kJ/mole&amp;tag=r21&amp;monomerid=499929&amp;enzyme=Tyrosine-protein+kinase+BTK+%5BC481S%5D&amp;column=ki&amp;startPg=0&amp;Increment=50&amp;submit=Search" TargetMode="External"/><Relationship Id="rId15" Type="http://schemas.openxmlformats.org/officeDocument/2006/relationships/hyperlink" Target="http://www.bindingdb.org/jsp/dbsearch/PrimarySearch_ki.jsp?energyterm=kJ/mole&amp;tag=r21&amp;monomerid=568383&amp;enzyme=Tyrosine-protein+kinase+BTK+%5BC481S%5D&amp;column=ki&amp;startPg=0&amp;Increment=50&amp;submit=Search" TargetMode="External"/><Relationship Id="rId990" Type="http://schemas.openxmlformats.org/officeDocument/2006/relationships/hyperlink" Target="http://www.bindingdb.org/jsp/dbsearch/PrimarySearch_ki.jsp?energyterm=kJ/mole&amp;tag=r21&amp;monomerid=50175583&amp;enzyme=Tyrosine-protein+kinase+BTK+%5BC481S%5D&amp;column=ki&amp;startPg=0&amp;Increment=50&amp;submit=Search" TargetMode="External"/><Relationship Id="rId14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17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16" Type="http://schemas.openxmlformats.org/officeDocument/2006/relationships/hyperlink" Target="http://www.bindingdb.org/bind/chemsearch/marvin/MolStructure.jsp?monomerid=568362" TargetMode="External"/><Relationship Id="rId19" Type="http://schemas.openxmlformats.org/officeDocument/2006/relationships/hyperlink" Target="http://www.bindingdb.org/bind/chemsearch/marvin/MolStructure.jsp?monomerid=568361" TargetMode="External"/><Relationship Id="rId510" Type="http://schemas.openxmlformats.org/officeDocument/2006/relationships/hyperlink" Target="http://www.bindingdb.org/jsp/dbsearch/PrimarySearch_ki.jsp?energyterm=kJ/mole&amp;tag=r21&amp;monomerid=309826&amp;enzyme=Tyrosine-protein+kinase+BTK+%5BC481S%5D&amp;column=ki&amp;startPg=0&amp;Increment=50&amp;submit=Search" TargetMode="External"/><Relationship Id="rId752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994" Type="http://schemas.openxmlformats.org/officeDocument/2006/relationships/hyperlink" Target="http://www.bindingdb.org/bind/chemsearch/marvin/MolStructure.jsp?monomerid=499938" TargetMode="External"/><Relationship Id="rId18" Type="http://schemas.openxmlformats.org/officeDocument/2006/relationships/hyperlink" Target="http://www.bindingdb.org/jsp/dbsearch/PrimarySearch_ki.jsp?energyterm=kJ/mole&amp;tag=r21&amp;monomerid=568362&amp;enzyme=Tyrosine-protein+kinase+BTK+%5BC481S%5D&amp;column=ki&amp;startPg=0&amp;Increment=50&amp;submit=Search" TargetMode="External"/><Relationship Id="rId751" Type="http://schemas.openxmlformats.org/officeDocument/2006/relationships/hyperlink" Target="http://www.bindingdb.org/bind/chemsearch/marvin/MolStructure.jsp?monomerid=499950" TargetMode="External"/><Relationship Id="rId993" Type="http://schemas.openxmlformats.org/officeDocument/2006/relationships/hyperlink" Target="http://www.bindingdb.org/jsp/dbsearch/PrimarySearch_ki.jsp?energyterm=kJ/mole&amp;tag=r21&amp;monomerid=499988&amp;enzyme=Tyrosine-protein+kinase+BTK+%5BC481S%5D&amp;column=ki&amp;startPg=0&amp;Increment=50&amp;submit=Search" TargetMode="External"/><Relationship Id="rId750" Type="http://schemas.openxmlformats.org/officeDocument/2006/relationships/hyperlink" Target="http://www.bindingdb.org/jsp/dbsearch/PrimarySearch_ki.jsp?energyterm=kJ/mole&amp;tag=r21&amp;monomerid=499926&amp;enzyme=Tyrosine-protein+kinase+BTK+%5BC481S%5D&amp;column=ki&amp;startPg=0&amp;Increment=50&amp;submit=Search" TargetMode="External"/><Relationship Id="rId992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991" Type="http://schemas.openxmlformats.org/officeDocument/2006/relationships/hyperlink" Target="http://www.bindingdb.org/bind/chemsearch/marvin/MolStructure.jsp?monomerid=499988" TargetMode="External"/><Relationship Id="rId84" Type="http://schemas.openxmlformats.org/officeDocument/2006/relationships/hyperlink" Target="http://www.bindingdb.org/jsp/dbsearch/PrimarySearch_ki.jsp?energyterm=kJ/mole&amp;tag=r21&amp;monomerid=468315&amp;enzyme=Tyrosine-protein+kinase+BTK+%5BC481S%5D&amp;column=ki&amp;startPg=0&amp;Increment=50&amp;submit=Search" TargetMode="External"/><Relationship Id="rId83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86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85" Type="http://schemas.openxmlformats.org/officeDocument/2006/relationships/hyperlink" Target="http://www.bindingdb.org/bind/chemsearch/marvin/MolStructure.jsp?monomerid=468310" TargetMode="External"/><Relationship Id="rId88" Type="http://schemas.openxmlformats.org/officeDocument/2006/relationships/hyperlink" Target="http://www.bindingdb.org/bind/chemsearch/marvin/MolStructure.jsp?monomerid=468309" TargetMode="External"/><Relationship Id="rId87" Type="http://schemas.openxmlformats.org/officeDocument/2006/relationships/hyperlink" Target="http://www.bindingdb.org/jsp/dbsearch/PrimarySearch_ki.jsp?energyterm=kJ/mole&amp;tag=r21&amp;monomerid=468310&amp;enzyme=Tyrosine-protein+kinase+BTK+%5BC481S%5D&amp;column=ki&amp;startPg=0&amp;Increment=50&amp;submit=Search" TargetMode="External"/><Relationship Id="rId89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709" Type="http://schemas.openxmlformats.org/officeDocument/2006/relationships/hyperlink" Target="http://www.bindingdb.org/bind/chemsearch/marvin/MolStructure.jsp?monomerid=570923" TargetMode="External"/><Relationship Id="rId708" Type="http://schemas.openxmlformats.org/officeDocument/2006/relationships/hyperlink" Target="http://www.bindingdb.org/jsp/dbsearch/PrimarySearch_ki.jsp?energyterm=kJ/mole&amp;tag=r21&amp;monomerid=570923&amp;enzyme=Tyrosine-protein+kinase+BTK+%5BC481S%5D&amp;column=ki&amp;startPg=0&amp;Increment=50&amp;submit=Search" TargetMode="External"/><Relationship Id="rId707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949" Type="http://schemas.openxmlformats.org/officeDocument/2006/relationships/hyperlink" Target="http://www.bindingdb.org/bind/chemsearch/marvin/MolStructure.jsp?monomerid=309599" TargetMode="External"/><Relationship Id="rId706" Type="http://schemas.openxmlformats.org/officeDocument/2006/relationships/hyperlink" Target="http://www.bindingdb.org/bind/chemsearch/marvin/MolStructure.jsp?monomerid=570923" TargetMode="External"/><Relationship Id="rId948" Type="http://schemas.openxmlformats.org/officeDocument/2006/relationships/hyperlink" Target="http://www.bindingdb.org/jsp/dbsearch/PrimarySearch_ki.jsp?energyterm=kJ/mole&amp;tag=r21&amp;monomerid=309710&amp;enzyme=Tyrosine-protein+kinase+BTK+%5BC481S%5D&amp;column=ki&amp;startPg=0&amp;Increment=50&amp;submit=Search" TargetMode="External"/><Relationship Id="rId80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82" Type="http://schemas.openxmlformats.org/officeDocument/2006/relationships/hyperlink" Target="http://www.bindingdb.org/bind/chemsearch/marvin/MolStructure.jsp?monomerid=468315" TargetMode="External"/><Relationship Id="rId81" Type="http://schemas.openxmlformats.org/officeDocument/2006/relationships/hyperlink" Target="http://www.bindingdb.org/jsp/dbsearch/PrimarySearch_ki.jsp?energyterm=kJ/mole&amp;tag=r21&amp;monomerid=499814&amp;enzyme=Tyrosine-protein+kinase+BTK+%5BC481S%5D&amp;column=ki&amp;startPg=0&amp;Increment=50&amp;submit=Search" TargetMode="External"/><Relationship Id="rId701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943" Type="http://schemas.openxmlformats.org/officeDocument/2006/relationships/hyperlink" Target="http://www.bindingdb.org/bind/chemsearch/marvin/MolStructure.jsp?monomerid=412875" TargetMode="External"/><Relationship Id="rId700" Type="http://schemas.openxmlformats.org/officeDocument/2006/relationships/hyperlink" Target="http://www.bindingdb.org/bind/chemsearch/marvin/MolStructure.jsp?monomerid=570924" TargetMode="External"/><Relationship Id="rId942" Type="http://schemas.openxmlformats.org/officeDocument/2006/relationships/hyperlink" Target="http://www.bindingdb.org/jsp/dbsearch/PrimarySearch_ki.jsp?energyterm=kJ/mole&amp;tag=r21&amp;monomerid=412869&amp;enzyme=Tyrosine-protein+kinase+BTK+%5BC481S%5D&amp;column=ki&amp;startPg=0&amp;Increment=50&amp;submit=Search" TargetMode="External"/><Relationship Id="rId941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940" Type="http://schemas.openxmlformats.org/officeDocument/2006/relationships/hyperlink" Target="http://www.bindingdb.org/bind/chemsearch/marvin/MolStructure.jsp?monomerid=412869" TargetMode="External"/><Relationship Id="rId705" Type="http://schemas.openxmlformats.org/officeDocument/2006/relationships/hyperlink" Target="http://www.bindingdb.org/jsp/dbsearch/PrimarySearch_ki.jsp?energyterm=kJ/mole&amp;tag=r21&amp;monomerid=570923&amp;enzyme=Tyrosine-protein+kinase+BTK+%5BC481S%5D&amp;column=ki&amp;startPg=0&amp;Increment=50&amp;submit=Search" TargetMode="External"/><Relationship Id="rId947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704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946" Type="http://schemas.openxmlformats.org/officeDocument/2006/relationships/hyperlink" Target="http://www.bindingdb.org/bind/chemsearch/marvin/MolStructure.jsp?monomerid=309710" TargetMode="External"/><Relationship Id="rId703" Type="http://schemas.openxmlformats.org/officeDocument/2006/relationships/hyperlink" Target="http://www.bindingdb.org/bind/chemsearch/marvin/MolStructure.jsp?monomerid=570923" TargetMode="External"/><Relationship Id="rId945" Type="http://schemas.openxmlformats.org/officeDocument/2006/relationships/hyperlink" Target="http://www.bindingdb.org/jsp/dbsearch/PrimarySearch_ki.jsp?energyterm=kJ/mole&amp;tag=r21&amp;monomerid=412875&amp;enzyme=Tyrosine-protein+kinase+BTK+%5BC481S%5D&amp;column=ki&amp;startPg=0&amp;Increment=50&amp;submit=Search" TargetMode="External"/><Relationship Id="rId702" Type="http://schemas.openxmlformats.org/officeDocument/2006/relationships/hyperlink" Target="http://www.bindingdb.org/jsp/dbsearch/PrimarySearch_ki.jsp?energyterm=kJ/mole&amp;tag=r21&amp;monomerid=570924&amp;enzyme=Tyrosine-protein+kinase+BTK+%5BC481S%5D&amp;column=ki&amp;startPg=0&amp;Increment=50&amp;submit=Search" TargetMode="External"/><Relationship Id="rId944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73" Type="http://schemas.openxmlformats.org/officeDocument/2006/relationships/hyperlink" Target="http://www.bindingdb.org/bind/chemsearch/marvin/MolStructure.jsp?monomerid=468308" TargetMode="External"/><Relationship Id="rId72" Type="http://schemas.openxmlformats.org/officeDocument/2006/relationships/hyperlink" Target="http://www.bindingdb.org/jsp/dbsearch/PrimarySearch_ki.jsp?energyterm=kJ/mole&amp;tag=r21&amp;monomerid=468318&amp;enzyme=Tyrosine-protein+kinase+BTK+%5BC481S%5D&amp;column=ki&amp;startPg=0&amp;Increment=50&amp;submit=Search" TargetMode="External"/><Relationship Id="rId75" Type="http://schemas.openxmlformats.org/officeDocument/2006/relationships/hyperlink" Target="http://www.bindingdb.org/jsp/dbsearch/PrimarySearch_ki.jsp?energyterm=kJ/mole&amp;tag=r21&amp;monomerid=468308&amp;enzyme=Tyrosine-protein+kinase+BTK+%5BC481S%5D&amp;column=ki&amp;startPg=0&amp;Increment=50&amp;submit=Search" TargetMode="External"/><Relationship Id="rId74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77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76" Type="http://schemas.openxmlformats.org/officeDocument/2006/relationships/hyperlink" Target="http://www.bindingdb.org/bind/chemsearch/marvin/MolStructure.jsp?monomerid=468307" TargetMode="External"/><Relationship Id="rId79" Type="http://schemas.openxmlformats.org/officeDocument/2006/relationships/hyperlink" Target="http://www.bindingdb.org/bind/chemsearch/marvin/MolStructure.jsp?monomerid=499814" TargetMode="External"/><Relationship Id="rId78" Type="http://schemas.openxmlformats.org/officeDocument/2006/relationships/hyperlink" Target="http://www.bindingdb.org/jsp/dbsearch/PrimarySearch_ki.jsp?energyterm=kJ/mole&amp;tag=r21&amp;monomerid=468307&amp;enzyme=Tyrosine-protein+kinase+BTK+%5BC481S%5D&amp;column=ki&amp;startPg=0&amp;Increment=50&amp;submit=Search" TargetMode="External"/><Relationship Id="rId939" Type="http://schemas.openxmlformats.org/officeDocument/2006/relationships/hyperlink" Target="http://www.bindingdb.org/jsp/dbsearch/PrimarySearch_ki.jsp?energyterm=kJ/mole&amp;tag=r21&amp;monomerid=412867&amp;enzyme=Tyrosine-protein+kinase+BTK+%5BC481S%5D&amp;column=ki&amp;startPg=0&amp;Increment=50&amp;submit=Search" TargetMode="External"/><Relationship Id="rId938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937" Type="http://schemas.openxmlformats.org/officeDocument/2006/relationships/hyperlink" Target="http://www.bindingdb.org/bind/chemsearch/marvin/MolStructure.jsp?monomerid=412867" TargetMode="External"/><Relationship Id="rId71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70" Type="http://schemas.openxmlformats.org/officeDocument/2006/relationships/hyperlink" Target="http://www.bindingdb.org/bind/chemsearch/marvin/MolStructure.jsp?monomerid=468318" TargetMode="External"/><Relationship Id="rId932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931" Type="http://schemas.openxmlformats.org/officeDocument/2006/relationships/hyperlink" Target="http://www.bindingdb.org/bind/chemsearch/marvin/MolStructure.jsp?monomerid=412856" TargetMode="External"/><Relationship Id="rId930" Type="http://schemas.openxmlformats.org/officeDocument/2006/relationships/hyperlink" Target="http://www.bindingdb.org/jsp/dbsearch/PrimarySearch_ki.jsp?energyterm=kJ/mole&amp;tag=r21&amp;monomerid=436117&amp;enzyme=Tyrosine-protein+kinase+BTK+%5BC481S%5D&amp;column=ki&amp;startPg=0&amp;Increment=50&amp;submit=Search" TargetMode="External"/><Relationship Id="rId936" Type="http://schemas.openxmlformats.org/officeDocument/2006/relationships/hyperlink" Target="http://www.bindingdb.org/jsp/dbsearch/PrimarySearch_ki.jsp?energyterm=kJ/mole&amp;tag=r21&amp;monomerid=412858&amp;enzyme=Tyrosine-protein+kinase+BTK+%5BC481S%5D&amp;column=ki&amp;startPg=0&amp;Increment=50&amp;submit=Search" TargetMode="External"/><Relationship Id="rId935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934" Type="http://schemas.openxmlformats.org/officeDocument/2006/relationships/hyperlink" Target="http://www.bindingdb.org/bind/chemsearch/marvin/MolStructure.jsp?monomerid=412858" TargetMode="External"/><Relationship Id="rId933" Type="http://schemas.openxmlformats.org/officeDocument/2006/relationships/hyperlink" Target="http://www.bindingdb.org/jsp/dbsearch/PrimarySearch_ki.jsp?energyterm=kJ/mole&amp;tag=r21&amp;monomerid=412856&amp;enzyme=Tyrosine-protein+kinase+BTK+%5BC481S%5D&amp;column=ki&amp;startPg=0&amp;Increment=50&amp;submit=Search" TargetMode="External"/><Relationship Id="rId62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61" Type="http://schemas.openxmlformats.org/officeDocument/2006/relationships/hyperlink" Target="http://www.bindingdb.org/bind/chemsearch/marvin/MolStructure.jsp?monomerid=468313" TargetMode="External"/><Relationship Id="rId64" Type="http://schemas.openxmlformats.org/officeDocument/2006/relationships/hyperlink" Target="http://www.bindingdb.org/bind/chemsearch/marvin/MolStructure.jsp?monomerid=465738" TargetMode="External"/><Relationship Id="rId63" Type="http://schemas.openxmlformats.org/officeDocument/2006/relationships/hyperlink" Target="http://www.bindingdb.org/jsp/dbsearch/PrimarySearch_ki.jsp?energyterm=kJ/mole&amp;tag=r21&amp;monomerid=468313&amp;enzyme=Tyrosine-protein+kinase+BTK+%5BC481S%5D&amp;column=ki&amp;startPg=0&amp;Increment=50&amp;submit=Search" TargetMode="External"/><Relationship Id="rId66" Type="http://schemas.openxmlformats.org/officeDocument/2006/relationships/hyperlink" Target="http://www.bindingdb.org/jsp/dbsearch/PrimarySearch_ki.jsp?energyterm=kJ/mole&amp;tag=r21&amp;monomerid=465738&amp;enzyme=Tyrosine-protein+kinase+BTK+%5BC481S%5D&amp;column=ki&amp;startPg=0&amp;Increment=50&amp;submit=Search" TargetMode="External"/><Relationship Id="rId65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68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67" Type="http://schemas.openxmlformats.org/officeDocument/2006/relationships/hyperlink" Target="http://www.bindingdb.org/bind/chemsearch/marvin/MolStructure.jsp?monomerid=642374" TargetMode="External"/><Relationship Id="rId729" Type="http://schemas.openxmlformats.org/officeDocument/2006/relationships/hyperlink" Target="http://www.bindingdb.org/jsp/dbsearch/PrimarySearch_ki.jsp?energyterm=kJ/mole&amp;tag=r21&amp;monomerid=570929&amp;enzyme=Tyrosine-protein+kinase+BTK+%5BC481S%5D&amp;column=ki&amp;startPg=0&amp;Increment=50&amp;submit=Search" TargetMode="External"/><Relationship Id="rId728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60" Type="http://schemas.openxmlformats.org/officeDocument/2006/relationships/hyperlink" Target="http://www.bindingdb.org/jsp/dbsearch/PrimarySearch_ki.jsp?energyterm=kJ/mole&amp;tag=r21&amp;monomerid=468314&amp;enzyme=Tyrosine-protein+kinase+BTK+%5BC481S%5D&amp;column=ki&amp;startPg=0&amp;Increment=50&amp;submit=Search" TargetMode="External"/><Relationship Id="rId723" Type="http://schemas.openxmlformats.org/officeDocument/2006/relationships/hyperlink" Target="http://www.bindingdb.org/jsp/dbsearch/PrimarySearch_ki.jsp?energyterm=kJ/mole&amp;tag=r21&amp;monomerid=570929&amp;enzyme=Tyrosine-protein+kinase+BTK+%5BC481S%5D&amp;column=ki&amp;startPg=0&amp;Increment=50&amp;submit=Search" TargetMode="External"/><Relationship Id="rId965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722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964" Type="http://schemas.openxmlformats.org/officeDocument/2006/relationships/hyperlink" Target="http://www.bindingdb.org/bind/chemsearch/marvin/MolStructure.jsp?monomerid=570909" TargetMode="External"/><Relationship Id="rId721" Type="http://schemas.openxmlformats.org/officeDocument/2006/relationships/hyperlink" Target="http://www.bindingdb.org/bind/chemsearch/marvin/MolStructure.jsp?monomerid=570929" TargetMode="External"/><Relationship Id="rId963" Type="http://schemas.openxmlformats.org/officeDocument/2006/relationships/hyperlink" Target="http://www.bindingdb.org/jsp/dbsearch/PrimarySearch_ki.jsp?energyterm=kJ/mole&amp;tag=r21&amp;monomerid=570909&amp;enzyme=Tyrosine-protein+kinase+BTK+%5BC481S%5D&amp;column=ki&amp;startPg=0&amp;Increment=50&amp;submit=Search" TargetMode="External"/><Relationship Id="rId720" Type="http://schemas.openxmlformats.org/officeDocument/2006/relationships/hyperlink" Target="http://www.bindingdb.org/jsp/dbsearch/PrimarySearch_ki.jsp?energyterm=kJ/mole&amp;tag=r21&amp;monomerid=499959&amp;enzyme=Tyrosine-protein+kinase+BTK+%5BC481S%5D&amp;column=ki&amp;startPg=0&amp;Increment=50&amp;submit=Search" TargetMode="External"/><Relationship Id="rId962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727" Type="http://schemas.openxmlformats.org/officeDocument/2006/relationships/hyperlink" Target="http://www.bindingdb.org/bind/chemsearch/marvin/MolStructure.jsp?monomerid=570929" TargetMode="External"/><Relationship Id="rId969" Type="http://schemas.openxmlformats.org/officeDocument/2006/relationships/hyperlink" Target="http://www.bindingdb.org/jsp/dbsearch/PrimarySearch_ki.jsp?energyterm=kJ/mole&amp;tag=r21&amp;monomerid=499952&amp;enzyme=Tyrosine-protein+kinase+BTK+%5BC481S%5D&amp;column=ki&amp;startPg=0&amp;Increment=50&amp;submit=Search" TargetMode="External"/><Relationship Id="rId726" Type="http://schemas.openxmlformats.org/officeDocument/2006/relationships/hyperlink" Target="http://www.bindingdb.org/jsp/dbsearch/PrimarySearch_ki.jsp?energyterm=kJ/mole&amp;tag=r21&amp;monomerid=570929&amp;enzyme=Tyrosine-protein+kinase+BTK+%5BC481S%5D&amp;column=ki&amp;startPg=0&amp;Increment=50&amp;submit=Search" TargetMode="External"/><Relationship Id="rId968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725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967" Type="http://schemas.openxmlformats.org/officeDocument/2006/relationships/hyperlink" Target="http://www.bindingdb.org/bind/chemsearch/marvin/MolStructure.jsp?monomerid=499952" TargetMode="External"/><Relationship Id="rId724" Type="http://schemas.openxmlformats.org/officeDocument/2006/relationships/hyperlink" Target="http://www.bindingdb.org/bind/chemsearch/marvin/MolStructure.jsp?monomerid=570929" TargetMode="External"/><Relationship Id="rId966" Type="http://schemas.openxmlformats.org/officeDocument/2006/relationships/hyperlink" Target="http://www.bindingdb.org/jsp/dbsearch/PrimarySearch_ki.jsp?energyterm=kJ/mole&amp;tag=r21&amp;monomerid=570909&amp;enzyme=Tyrosine-protein+kinase+BTK+%5BC481S%5D&amp;column=ki&amp;startPg=0&amp;Increment=50&amp;submit=Search" TargetMode="External"/><Relationship Id="rId69" Type="http://schemas.openxmlformats.org/officeDocument/2006/relationships/hyperlink" Target="http://www.bindingdb.org/jsp/dbsearch/PrimarySearch_ki.jsp?energyterm=kJ/mole&amp;tag=r21&amp;monomerid=642374&amp;enzyme=Tyrosine-protein+kinase+BTK+%5BC481S%5D&amp;column=ki&amp;startPg=0&amp;Increment=50&amp;submit=Search" TargetMode="External"/><Relationship Id="rId961" Type="http://schemas.openxmlformats.org/officeDocument/2006/relationships/hyperlink" Target="http://www.bindingdb.org/bind/chemsearch/marvin/MolStructure.jsp?monomerid=570909" TargetMode="External"/><Relationship Id="rId960" Type="http://schemas.openxmlformats.org/officeDocument/2006/relationships/hyperlink" Target="http://www.bindingdb.org/jsp/dbsearch/PrimarySearch_ki.jsp?energyterm=kJ/mole&amp;tag=r21&amp;monomerid=499947&amp;enzyme=Tyrosine-protein+kinase+BTK+%5BC481S%5D&amp;column=ki&amp;startPg=0&amp;Increment=50&amp;submit=Search" TargetMode="External"/><Relationship Id="rId51" Type="http://schemas.openxmlformats.org/officeDocument/2006/relationships/hyperlink" Target="http://www.bindingdb.org/jsp/dbsearch/PrimarySearch_ki.jsp?energyterm=kJ/mole&amp;tag=r21&amp;monomerid=568346&amp;enzyme=Tyrosine-protein+kinase+BTK+%5BC481S%5D&amp;column=ki&amp;startPg=0&amp;Increment=50&amp;submit=Search" TargetMode="External"/><Relationship Id="rId50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53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52" Type="http://schemas.openxmlformats.org/officeDocument/2006/relationships/hyperlink" Target="http://www.bindingdb.org/bind/chemsearch/marvin/MolStructure.jsp?monomerid=568345" TargetMode="External"/><Relationship Id="rId55" Type="http://schemas.openxmlformats.org/officeDocument/2006/relationships/hyperlink" Target="http://www.bindingdb.org/bind/chemsearch/marvin/MolStructure.jsp?monomerid=468311" TargetMode="External"/><Relationship Id="rId54" Type="http://schemas.openxmlformats.org/officeDocument/2006/relationships/hyperlink" Target="http://www.bindingdb.org/jsp/dbsearch/PrimarySearch_ki.jsp?energyterm=kJ/mole&amp;tag=r21&amp;monomerid=568345&amp;enzyme=Tyrosine-protein+kinase+BTK+%5BC481S%5D&amp;column=ki&amp;startPg=0&amp;Increment=50&amp;submit=Search" TargetMode="External"/><Relationship Id="rId57" Type="http://schemas.openxmlformats.org/officeDocument/2006/relationships/hyperlink" Target="http://www.bindingdb.org/jsp/dbsearch/PrimarySearch_ki.jsp?energyterm=kJ/mole&amp;tag=r21&amp;monomerid=468311&amp;enzyme=Tyrosine-protein+kinase+BTK+%5BC481S%5D&amp;column=ki&amp;startPg=0&amp;Increment=50&amp;submit=Search" TargetMode="External"/><Relationship Id="rId56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719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718" Type="http://schemas.openxmlformats.org/officeDocument/2006/relationships/hyperlink" Target="http://www.bindingdb.org/bind/chemsearch/marvin/MolStructure.jsp?monomerid=499959" TargetMode="External"/><Relationship Id="rId717" Type="http://schemas.openxmlformats.org/officeDocument/2006/relationships/hyperlink" Target="http://www.bindingdb.org/jsp/dbsearch/PrimarySearch_ki.jsp?energyterm=kJ/mole&amp;tag=r21&amp;monomerid=499986&amp;enzyme=Tyrosine-protein+kinase+BTK+%5BC481S%5D&amp;column=ki&amp;startPg=0&amp;Increment=50&amp;submit=Search" TargetMode="External"/><Relationship Id="rId959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712" Type="http://schemas.openxmlformats.org/officeDocument/2006/relationships/hyperlink" Target="http://www.bindingdb.org/bind/chemsearch/marvin/MolStructure.jsp?monomerid=499976" TargetMode="External"/><Relationship Id="rId954" Type="http://schemas.openxmlformats.org/officeDocument/2006/relationships/hyperlink" Target="http://www.bindingdb.org/jsp/dbsearch/PrimarySearch_ki.jsp?energyterm=kJ/mole&amp;tag=r21&amp;monomerid=635703&amp;enzyme=Tyrosine-protein+kinase+BTK+%5BC481S%5D&amp;column=ki&amp;startPg=0&amp;Increment=50&amp;submit=Search" TargetMode="External"/><Relationship Id="rId711" Type="http://schemas.openxmlformats.org/officeDocument/2006/relationships/hyperlink" Target="http://www.bindingdb.org/jsp/dbsearch/PrimarySearch_ki.jsp?energyterm=kJ/mole&amp;tag=r21&amp;monomerid=570923&amp;enzyme=Tyrosine-protein+kinase+BTK+%5BC481S%5D&amp;column=ki&amp;startPg=0&amp;Increment=50&amp;submit=Search" TargetMode="External"/><Relationship Id="rId953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710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952" Type="http://schemas.openxmlformats.org/officeDocument/2006/relationships/hyperlink" Target="http://www.bindingdb.org/bind/chemsearch/marvin/MolStructure.jsp?monomerid=635703" TargetMode="External"/><Relationship Id="rId951" Type="http://schemas.openxmlformats.org/officeDocument/2006/relationships/hyperlink" Target="http://www.bindingdb.org/jsp/dbsearch/PrimarySearch_ki.jsp?energyterm=kJ/mole&amp;tag=r21&amp;monomerid=309599&amp;enzyme=Tyrosine-protein+kinase+BTK+%5BC481S%5D&amp;column=ki&amp;startPg=0&amp;Increment=50&amp;submit=Search" TargetMode="External"/><Relationship Id="rId716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958" Type="http://schemas.openxmlformats.org/officeDocument/2006/relationships/hyperlink" Target="http://www.bindingdb.org/bind/chemsearch/marvin/MolStructure.jsp?monomerid=499947" TargetMode="External"/><Relationship Id="rId715" Type="http://schemas.openxmlformats.org/officeDocument/2006/relationships/hyperlink" Target="http://www.bindingdb.org/bind/chemsearch/marvin/MolStructure.jsp?monomerid=499986" TargetMode="External"/><Relationship Id="rId957" Type="http://schemas.openxmlformats.org/officeDocument/2006/relationships/hyperlink" Target="http://www.bindingdb.org/jsp/dbsearch/PrimarySearch_ki.jsp?energyterm=kJ/mole&amp;tag=r21&amp;monomerid=194087&amp;enzyme=Tyrosine-protein+kinase+BTK+%5BC481S%5D&amp;column=ki&amp;startPg=0&amp;Increment=50&amp;submit=Search" TargetMode="External"/><Relationship Id="rId714" Type="http://schemas.openxmlformats.org/officeDocument/2006/relationships/hyperlink" Target="http://www.bindingdb.org/jsp/dbsearch/PrimarySearch_ki.jsp?energyterm=kJ/mole&amp;tag=r21&amp;monomerid=499976&amp;enzyme=Tyrosine-protein+kinase+BTK+%5BC481S%5D&amp;column=ki&amp;startPg=0&amp;Increment=50&amp;submit=Search" TargetMode="External"/><Relationship Id="rId956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713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955" Type="http://schemas.openxmlformats.org/officeDocument/2006/relationships/hyperlink" Target="http://www.bindingdb.org/bind/chemsearch/marvin/MolStructure.jsp?monomerid=194087" TargetMode="External"/><Relationship Id="rId59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58" Type="http://schemas.openxmlformats.org/officeDocument/2006/relationships/hyperlink" Target="http://www.bindingdb.org/bind/chemsearch/marvin/MolStructure.jsp?monomerid=468314" TargetMode="External"/><Relationship Id="rId950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590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107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349" Type="http://schemas.openxmlformats.org/officeDocument/2006/relationships/hyperlink" Target="http://www.bindingdb.org/bind/chemsearch/marvin/MolStructure.jsp?monomerid=309686" TargetMode="External"/><Relationship Id="rId106" Type="http://schemas.openxmlformats.org/officeDocument/2006/relationships/hyperlink" Target="http://www.bindingdb.org/bind/chemsearch/marvin/MolStructure.jsp?monomerid=465766" TargetMode="External"/><Relationship Id="rId348" Type="http://schemas.openxmlformats.org/officeDocument/2006/relationships/hyperlink" Target="http://www.bindingdb.org/jsp/dbsearch/PrimarySearch_ki.jsp?energyterm=kJ/mole&amp;tag=r21&amp;monomerid=309685&amp;enzyme=Tyrosine-protein+kinase+BTK+%5BC481S%5D&amp;column=ki&amp;startPg=0&amp;Increment=50&amp;submit=Search" TargetMode="External"/><Relationship Id="rId105" Type="http://schemas.openxmlformats.org/officeDocument/2006/relationships/hyperlink" Target="http://www.bindingdb.org/jsp/dbsearch/PrimarySearch_ki.jsp?energyterm=kJ/mole&amp;tag=r21&amp;monomerid=468320&amp;enzyme=Tyrosine-protein+kinase+BTK+%5BC481S%5D&amp;column=ki&amp;startPg=0&amp;Increment=50&amp;submit=Search" TargetMode="External"/><Relationship Id="rId347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589" Type="http://schemas.openxmlformats.org/officeDocument/2006/relationships/hyperlink" Target="http://www.bindingdb.org/bind/chemsearch/marvin/MolStructure.jsp?monomerid=412813" TargetMode="External"/><Relationship Id="rId104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346" Type="http://schemas.openxmlformats.org/officeDocument/2006/relationships/hyperlink" Target="http://www.bindingdb.org/bind/chemsearch/marvin/MolStructure.jsp?monomerid=309685" TargetMode="External"/><Relationship Id="rId588" Type="http://schemas.openxmlformats.org/officeDocument/2006/relationships/hyperlink" Target="http://www.bindingdb.org/jsp/dbsearch/PrimarySearch_ki.jsp?energyterm=kJ/mole&amp;tag=r21&amp;monomerid=412803&amp;enzyme=Tyrosine-protein+kinase+BTK+%5BC481S%5D&amp;column=ki&amp;startPg=0&amp;Increment=50&amp;submit=Search" TargetMode="External"/><Relationship Id="rId109" Type="http://schemas.openxmlformats.org/officeDocument/2006/relationships/hyperlink" Target="http://www.bindingdb.org/bind/chemsearch/marvin/MolStructure.jsp?monomerid=465767" TargetMode="External"/><Relationship Id="rId108" Type="http://schemas.openxmlformats.org/officeDocument/2006/relationships/hyperlink" Target="http://www.bindingdb.org/jsp/dbsearch/PrimarySearch_ki.jsp?energyterm=kJ/mole&amp;tag=r21&amp;monomerid=465766&amp;enzyme=Tyrosine-protein+kinase+BTK+%5BC481S%5D&amp;column=ki&amp;startPg=0&amp;Increment=50&amp;submit=Search" TargetMode="External"/><Relationship Id="rId341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583" Type="http://schemas.openxmlformats.org/officeDocument/2006/relationships/hyperlink" Target="http://www.bindingdb.org/bind/chemsearch/marvin/MolStructure.jsp?monomerid=412789" TargetMode="External"/><Relationship Id="rId340" Type="http://schemas.openxmlformats.org/officeDocument/2006/relationships/hyperlink" Target="http://www.bindingdb.org/bind/chemsearch/marvin/MolStructure.jsp?monomerid=309683" TargetMode="External"/><Relationship Id="rId582" Type="http://schemas.openxmlformats.org/officeDocument/2006/relationships/hyperlink" Target="http://www.bindingdb.org/jsp/dbsearch/PrimarySearch_ki.jsp?energyterm=kJ/mole&amp;tag=r21&amp;monomerid=412814&amp;enzyme=Tyrosine-protein+kinase+BTK+%5BC481S%5D&amp;column=ki&amp;startPg=0&amp;Increment=50&amp;submit=Search" TargetMode="External"/><Relationship Id="rId581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580" Type="http://schemas.openxmlformats.org/officeDocument/2006/relationships/hyperlink" Target="http://www.bindingdb.org/bind/chemsearch/marvin/MolStructure.jsp?monomerid=412814" TargetMode="External"/><Relationship Id="rId103" Type="http://schemas.openxmlformats.org/officeDocument/2006/relationships/hyperlink" Target="http://www.bindingdb.org/bind/chemsearch/marvin/MolStructure.jsp?monomerid=468320" TargetMode="External"/><Relationship Id="rId345" Type="http://schemas.openxmlformats.org/officeDocument/2006/relationships/hyperlink" Target="http://www.bindingdb.org/jsp/dbsearch/PrimarySearch_ki.jsp?energyterm=kJ/mole&amp;tag=r21&amp;monomerid=309684&amp;enzyme=Tyrosine-protein+kinase+BTK+%5BC481S%5D&amp;column=ki&amp;startPg=0&amp;Increment=50&amp;submit=Search" TargetMode="External"/><Relationship Id="rId587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102" Type="http://schemas.openxmlformats.org/officeDocument/2006/relationships/hyperlink" Target="http://www.bindingdb.org/jsp/dbsearch/PrimarySearch_ki.jsp?energyterm=kJ/mole&amp;tag=r21&amp;monomerid=465748&amp;enzyme=Tyrosine-protein+kinase+BTK+%5BC481S%5D&amp;column=ki&amp;startPg=0&amp;Increment=50&amp;submit=Search" TargetMode="External"/><Relationship Id="rId344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586" Type="http://schemas.openxmlformats.org/officeDocument/2006/relationships/hyperlink" Target="http://www.bindingdb.org/bind/chemsearch/marvin/MolStructure.jsp?monomerid=412803" TargetMode="External"/><Relationship Id="rId101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343" Type="http://schemas.openxmlformats.org/officeDocument/2006/relationships/hyperlink" Target="http://www.bindingdb.org/bind/chemsearch/marvin/MolStructure.jsp?monomerid=309684" TargetMode="External"/><Relationship Id="rId585" Type="http://schemas.openxmlformats.org/officeDocument/2006/relationships/hyperlink" Target="http://www.bindingdb.org/jsp/dbsearch/PrimarySearch_ki.jsp?energyterm=kJ/mole&amp;tag=r21&amp;monomerid=412789&amp;enzyme=Tyrosine-protein+kinase+BTK+%5BC481S%5D&amp;column=ki&amp;startPg=0&amp;Increment=50&amp;submit=Search" TargetMode="External"/><Relationship Id="rId100" Type="http://schemas.openxmlformats.org/officeDocument/2006/relationships/hyperlink" Target="http://www.bindingdb.org/bind/chemsearch/marvin/MolStructure.jsp?monomerid=465748" TargetMode="External"/><Relationship Id="rId342" Type="http://schemas.openxmlformats.org/officeDocument/2006/relationships/hyperlink" Target="http://www.bindingdb.org/jsp/dbsearch/PrimarySearch_ki.jsp?energyterm=kJ/mole&amp;tag=r21&amp;monomerid=309683&amp;enzyme=Tyrosine-protein+kinase+BTK+%5BC481S%5D&amp;column=ki&amp;startPg=0&amp;Increment=50&amp;submit=Search" TargetMode="External"/><Relationship Id="rId584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338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337" Type="http://schemas.openxmlformats.org/officeDocument/2006/relationships/hyperlink" Target="http://www.bindingdb.org/bind/chemsearch/marvin/MolStructure.jsp?monomerid=309682" TargetMode="External"/><Relationship Id="rId579" Type="http://schemas.openxmlformats.org/officeDocument/2006/relationships/hyperlink" Target="http://www.bindingdb.org/jsp/dbsearch/PrimarySearch_ki.jsp?energyterm=kJ/mole&amp;tag=r21&amp;monomerid=412813&amp;enzyme=Tyrosine-protein+kinase+BTK+%5BC481S%5D&amp;column=ki&amp;startPg=0&amp;Increment=50&amp;submit=Search" TargetMode="External"/><Relationship Id="rId336" Type="http://schemas.openxmlformats.org/officeDocument/2006/relationships/hyperlink" Target="http://www.bindingdb.org/jsp/dbsearch/PrimarySearch_ki.jsp?energyterm=kJ/mole&amp;tag=r21&amp;monomerid=309672&amp;enzyme=Tyrosine-protein+kinase+BTK+%5BC481S%5D&amp;column=ki&amp;startPg=0&amp;Increment=50&amp;submit=Search" TargetMode="External"/><Relationship Id="rId578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335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577" Type="http://schemas.openxmlformats.org/officeDocument/2006/relationships/hyperlink" Target="http://www.bindingdb.org/bind/chemsearch/marvin/MolStructure.jsp?monomerid=412813" TargetMode="External"/><Relationship Id="rId339" Type="http://schemas.openxmlformats.org/officeDocument/2006/relationships/hyperlink" Target="http://www.bindingdb.org/jsp/dbsearch/PrimarySearch_ki.jsp?energyterm=kJ/mole&amp;tag=r21&amp;monomerid=309682&amp;enzyme=Tyrosine-protein+kinase+BTK+%5BC481S%5D&amp;column=ki&amp;startPg=0&amp;Increment=50&amp;submit=Search" TargetMode="External"/><Relationship Id="rId330" Type="http://schemas.openxmlformats.org/officeDocument/2006/relationships/hyperlink" Target="http://www.bindingdb.org/jsp/dbsearch/PrimarySearch_ki.jsp?energyterm=kJ/mole&amp;tag=r21&amp;monomerid=309664&amp;enzyme=Tyrosine-protein+kinase+BTK+%5BC481S%5D&amp;column=ki&amp;startPg=0&amp;Increment=50&amp;submit=Search" TargetMode="External"/><Relationship Id="rId572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571" Type="http://schemas.openxmlformats.org/officeDocument/2006/relationships/hyperlink" Target="http://www.bindingdb.org/bind/chemsearch/marvin/MolStructure.jsp?monomerid=412789" TargetMode="External"/><Relationship Id="rId570" Type="http://schemas.openxmlformats.org/officeDocument/2006/relationships/hyperlink" Target="http://www.bindingdb.org/jsp/dbsearch/PrimarySearch_ki.jsp?energyterm=kJ/mole&amp;tag=r21&amp;monomerid=412877&amp;enzyme=Tyrosine-protein+kinase+BTK+%5BC481S%5D&amp;column=ki&amp;startPg=0&amp;Increment=50&amp;submit=Search" TargetMode="External"/><Relationship Id="rId334" Type="http://schemas.openxmlformats.org/officeDocument/2006/relationships/hyperlink" Target="http://www.bindingdb.org/bind/chemsearch/marvin/MolStructure.jsp?monomerid=309672" TargetMode="External"/><Relationship Id="rId576" Type="http://schemas.openxmlformats.org/officeDocument/2006/relationships/hyperlink" Target="http://www.bindingdb.org/jsp/dbsearch/PrimarySearch_ki.jsp?energyterm=kJ/mole&amp;tag=r21&amp;monomerid=412803&amp;enzyme=Tyrosine-protein+kinase+BTK+%5BC481S%5D&amp;column=ki&amp;startPg=0&amp;Increment=50&amp;submit=Search" TargetMode="External"/><Relationship Id="rId333" Type="http://schemas.openxmlformats.org/officeDocument/2006/relationships/hyperlink" Target="http://www.bindingdb.org/jsp/dbsearch/PrimarySearch_ki.jsp?energyterm=kJ/mole&amp;tag=r21&amp;monomerid=309670&amp;enzyme=Tyrosine-protein+kinase+BTK+%5BC481S%5D&amp;column=ki&amp;startPg=0&amp;Increment=50&amp;submit=Search" TargetMode="External"/><Relationship Id="rId575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332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574" Type="http://schemas.openxmlformats.org/officeDocument/2006/relationships/hyperlink" Target="http://www.bindingdb.org/bind/chemsearch/marvin/MolStructure.jsp?monomerid=412803" TargetMode="External"/><Relationship Id="rId331" Type="http://schemas.openxmlformats.org/officeDocument/2006/relationships/hyperlink" Target="http://www.bindingdb.org/bind/chemsearch/marvin/MolStructure.jsp?monomerid=309670" TargetMode="External"/><Relationship Id="rId573" Type="http://schemas.openxmlformats.org/officeDocument/2006/relationships/hyperlink" Target="http://www.bindingdb.org/jsp/dbsearch/PrimarySearch_ki.jsp?energyterm=kJ/mole&amp;tag=r21&amp;monomerid=412789&amp;enzyme=Tyrosine-protein+kinase+BTK+%5BC481S%5D&amp;column=ki&amp;startPg=0&amp;Increment=50&amp;submit=Search" TargetMode="External"/><Relationship Id="rId370" Type="http://schemas.openxmlformats.org/officeDocument/2006/relationships/hyperlink" Target="http://www.bindingdb.org/bind/chemsearch/marvin/MolStructure.jsp?monomerid=309707" TargetMode="External"/><Relationship Id="rId129" Type="http://schemas.openxmlformats.org/officeDocument/2006/relationships/hyperlink" Target="http://www.bindingdb.org/jsp/dbsearch/PrimarySearch_ki.jsp?energyterm=kJ/mole&amp;tag=r21&amp;monomerid=465768&amp;enzyme=Tyrosine-protein+kinase+BTK+%5BC481S%5D&amp;column=ki&amp;startPg=0&amp;Increment=50&amp;submit=Search" TargetMode="External"/><Relationship Id="rId128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127" Type="http://schemas.openxmlformats.org/officeDocument/2006/relationships/hyperlink" Target="http://www.bindingdb.org/bind/chemsearch/marvin/MolStructure.jsp?monomerid=465768" TargetMode="External"/><Relationship Id="rId369" Type="http://schemas.openxmlformats.org/officeDocument/2006/relationships/hyperlink" Target="http://www.bindingdb.org/jsp/dbsearch/PrimarySearch_ki.jsp?energyterm=kJ/mole&amp;tag=r21&amp;monomerid=309706&amp;enzyme=Tyrosine-protein+kinase+BTK+%5BC481S%5D&amp;column=ki&amp;startPg=0&amp;Increment=50&amp;submit=Search" TargetMode="External"/><Relationship Id="rId126" Type="http://schemas.openxmlformats.org/officeDocument/2006/relationships/hyperlink" Target="http://www.bindingdb.org/jsp/dbsearch/PrimarySearch_ki.jsp?energyterm=kJ/mole&amp;tag=r21&amp;monomerid=634110&amp;enzyme=Tyrosine-protein+kinase+BTK+%5BC481S%5D&amp;column=ki&amp;startPg=0&amp;Increment=50&amp;submit=Search" TargetMode="External"/><Relationship Id="rId368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121" Type="http://schemas.openxmlformats.org/officeDocument/2006/relationships/hyperlink" Target="http://www.bindingdb.org/bind/chemsearch/marvin/MolStructure.jsp?monomerid=468306" TargetMode="External"/><Relationship Id="rId363" Type="http://schemas.openxmlformats.org/officeDocument/2006/relationships/hyperlink" Target="http://www.bindingdb.org/jsp/dbsearch/PrimarySearch_ki.jsp?energyterm=kJ/mole&amp;tag=r21&amp;monomerid=309704&amp;enzyme=Tyrosine-protein+kinase+BTK+%5BC481S%5D&amp;column=ki&amp;startPg=0&amp;Increment=50&amp;submit=Search" TargetMode="External"/><Relationship Id="rId120" Type="http://schemas.openxmlformats.org/officeDocument/2006/relationships/hyperlink" Target="http://www.bindingdb.org/jsp/dbsearch/PrimarySearch_ki.jsp?energyterm=kJ/mole&amp;tag=r21&amp;monomerid=642373&amp;enzyme=Tyrosine-protein+kinase+BTK+%5BC481S%5D&amp;column=ki&amp;startPg=0&amp;Increment=50&amp;submit=Search" TargetMode="External"/><Relationship Id="rId362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361" Type="http://schemas.openxmlformats.org/officeDocument/2006/relationships/hyperlink" Target="http://www.bindingdb.org/bind/chemsearch/marvin/MolStructure.jsp?monomerid=309704" TargetMode="External"/><Relationship Id="rId360" Type="http://schemas.openxmlformats.org/officeDocument/2006/relationships/hyperlink" Target="http://www.bindingdb.org/jsp/dbsearch/PrimarySearch_ki.jsp?energyterm=kJ/mole&amp;tag=r21&amp;monomerid=309703&amp;enzyme=Tyrosine-protein+kinase+BTK+%5BC481S%5D&amp;column=ki&amp;startPg=0&amp;Increment=50&amp;submit=Search" TargetMode="External"/><Relationship Id="rId125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367" Type="http://schemas.openxmlformats.org/officeDocument/2006/relationships/hyperlink" Target="http://www.bindingdb.org/bind/chemsearch/marvin/MolStructure.jsp?monomerid=309706" TargetMode="External"/><Relationship Id="rId124" Type="http://schemas.openxmlformats.org/officeDocument/2006/relationships/hyperlink" Target="http://www.bindingdb.org/bind/chemsearch/marvin/MolStructure.jsp?monomerid=634110" TargetMode="External"/><Relationship Id="rId366" Type="http://schemas.openxmlformats.org/officeDocument/2006/relationships/hyperlink" Target="http://www.bindingdb.org/jsp/dbsearch/PrimarySearch_ki.jsp?energyterm=kJ/mole&amp;tag=r21&amp;monomerid=309705&amp;enzyme=Tyrosine-protein+kinase+BTK+%5BC481S%5D&amp;column=ki&amp;startPg=0&amp;Increment=50&amp;submit=Search" TargetMode="External"/><Relationship Id="rId123" Type="http://schemas.openxmlformats.org/officeDocument/2006/relationships/hyperlink" Target="http://www.bindingdb.org/jsp/dbsearch/PrimarySearch_ki.jsp?energyterm=kJ/mole&amp;tag=r21&amp;monomerid=468306&amp;enzyme=Tyrosine-protein+kinase+BTK+%5BC481S%5D&amp;column=ki&amp;startPg=0&amp;Increment=50&amp;submit=Search" TargetMode="External"/><Relationship Id="rId365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122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364" Type="http://schemas.openxmlformats.org/officeDocument/2006/relationships/hyperlink" Target="http://www.bindingdb.org/bind/chemsearch/marvin/MolStructure.jsp?monomerid=309705" TargetMode="External"/><Relationship Id="rId95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94" Type="http://schemas.openxmlformats.org/officeDocument/2006/relationships/hyperlink" Target="http://www.bindingdb.org/bind/chemsearch/marvin/MolStructure.jsp?monomerid=468316" TargetMode="External"/><Relationship Id="rId97" Type="http://schemas.openxmlformats.org/officeDocument/2006/relationships/hyperlink" Target="http://www.bindingdb.org/bind/chemsearch/marvin/MolStructure.jsp?monomerid=465727" TargetMode="External"/><Relationship Id="rId96" Type="http://schemas.openxmlformats.org/officeDocument/2006/relationships/hyperlink" Target="http://www.bindingdb.org/jsp/dbsearch/PrimarySearch_ki.jsp?energyterm=kJ/mole&amp;tag=r21&amp;monomerid=468316&amp;enzyme=Tyrosine-protein+kinase+BTK+%5BC481S%5D&amp;column=ki&amp;startPg=0&amp;Increment=50&amp;submit=Search" TargetMode="External"/><Relationship Id="rId99" Type="http://schemas.openxmlformats.org/officeDocument/2006/relationships/hyperlink" Target="http://www.bindingdb.org/jsp/dbsearch/PrimarySearch_ki.jsp?energyterm=kJ/mole&amp;tag=r21&amp;monomerid=465727&amp;enzyme=Tyrosine-protein+kinase+BTK+%5BC481S%5D&amp;column=ki&amp;startPg=0&amp;Increment=50&amp;submit=Search" TargetMode="External"/><Relationship Id="rId98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91" Type="http://schemas.openxmlformats.org/officeDocument/2006/relationships/hyperlink" Target="http://www.bindingdb.org/bind/chemsearch/marvin/MolStructure.jsp?monomerid=468312" TargetMode="External"/><Relationship Id="rId90" Type="http://schemas.openxmlformats.org/officeDocument/2006/relationships/hyperlink" Target="http://www.bindingdb.org/jsp/dbsearch/PrimarySearch_ki.jsp?energyterm=kJ/mole&amp;tag=r21&amp;monomerid=468309&amp;enzyme=Tyrosine-protein+kinase+BTK+%5BC481S%5D&amp;column=ki&amp;startPg=0&amp;Increment=50&amp;submit=Search" TargetMode="External"/><Relationship Id="rId93" Type="http://schemas.openxmlformats.org/officeDocument/2006/relationships/hyperlink" Target="http://www.bindingdb.org/jsp/dbsearch/PrimarySearch_ki.jsp?energyterm=kJ/mole&amp;tag=r21&amp;monomerid=468312&amp;enzyme=Tyrosine-protein+kinase+BTK+%5BC481S%5D&amp;column=ki&amp;startPg=0&amp;Increment=50&amp;submit=Search" TargetMode="External"/><Relationship Id="rId92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118" Type="http://schemas.openxmlformats.org/officeDocument/2006/relationships/hyperlink" Target="http://www.bindingdb.org/bind/chemsearch/marvin/MolStructure.jsp?monomerid=642373" TargetMode="External"/><Relationship Id="rId117" Type="http://schemas.openxmlformats.org/officeDocument/2006/relationships/hyperlink" Target="http://www.bindingdb.org/jsp/dbsearch/PrimarySearch_ki.jsp?energyterm=kJ/mole&amp;tag=r21&amp;monomerid=468317&amp;enzyme=Tyrosine-protein+kinase+BTK+%5BC481S%5D&amp;column=ki&amp;startPg=0&amp;Increment=50&amp;submit=Search" TargetMode="External"/><Relationship Id="rId359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116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358" Type="http://schemas.openxmlformats.org/officeDocument/2006/relationships/hyperlink" Target="http://www.bindingdb.org/bind/chemsearch/marvin/MolStructure.jsp?monomerid=309703" TargetMode="External"/><Relationship Id="rId115" Type="http://schemas.openxmlformats.org/officeDocument/2006/relationships/hyperlink" Target="http://www.bindingdb.org/bind/chemsearch/marvin/MolStructure.jsp?monomerid=468317" TargetMode="External"/><Relationship Id="rId357" Type="http://schemas.openxmlformats.org/officeDocument/2006/relationships/hyperlink" Target="http://www.bindingdb.org/jsp/dbsearch/PrimarySearch_ki.jsp?energyterm=kJ/mole&amp;tag=r21&amp;monomerid=309702&amp;enzyme=Tyrosine-protein+kinase+BTK+%5BC481S%5D&amp;column=ki&amp;startPg=0&amp;Increment=50&amp;submit=Search" TargetMode="External"/><Relationship Id="rId599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119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110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352" Type="http://schemas.openxmlformats.org/officeDocument/2006/relationships/hyperlink" Target="http://www.bindingdb.org/bind/chemsearch/marvin/MolStructure.jsp?monomerid=309701" TargetMode="External"/><Relationship Id="rId594" Type="http://schemas.openxmlformats.org/officeDocument/2006/relationships/hyperlink" Target="http://www.bindingdb.org/jsp/dbsearch/PrimarySearch_ki.jsp?energyterm=kJ/mole&amp;tag=r21&amp;monomerid=412814&amp;enzyme=Tyrosine-protein+kinase+BTK+%5BC481S%5D&amp;column=ki&amp;startPg=0&amp;Increment=50&amp;submit=Search" TargetMode="External"/><Relationship Id="rId351" Type="http://schemas.openxmlformats.org/officeDocument/2006/relationships/hyperlink" Target="http://www.bindingdb.org/jsp/dbsearch/PrimarySearch_ki.jsp?energyterm=kJ/mole&amp;tag=r21&amp;monomerid=309686&amp;enzyme=Tyrosine-protein+kinase+BTK+%5BC481S%5D&amp;column=ki&amp;startPg=0&amp;Increment=50&amp;submit=Search" TargetMode="External"/><Relationship Id="rId593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350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592" Type="http://schemas.openxmlformats.org/officeDocument/2006/relationships/hyperlink" Target="http://www.bindingdb.org/bind/chemsearch/marvin/MolStructure.jsp?monomerid=412814" TargetMode="External"/><Relationship Id="rId591" Type="http://schemas.openxmlformats.org/officeDocument/2006/relationships/hyperlink" Target="http://www.bindingdb.org/jsp/dbsearch/PrimarySearch_ki.jsp?energyterm=kJ/mole&amp;tag=r21&amp;monomerid=412813&amp;enzyme=Tyrosine-protein+kinase+BTK+%5BC481S%5D&amp;column=ki&amp;startPg=0&amp;Increment=50&amp;submit=Search" TargetMode="External"/><Relationship Id="rId114" Type="http://schemas.openxmlformats.org/officeDocument/2006/relationships/hyperlink" Target="http://www.bindingdb.org/jsp/dbsearch/PrimarySearch_ki.jsp?energyterm=kJ/mole&amp;tag=r21&amp;monomerid=468319&amp;enzyme=Tyrosine-protein+kinase+BTK+%5BC481S%5D&amp;column=ki&amp;startPg=0&amp;Increment=50&amp;submit=Search" TargetMode="External"/><Relationship Id="rId356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598" Type="http://schemas.openxmlformats.org/officeDocument/2006/relationships/hyperlink" Target="http://www.bindingdb.org/bind/chemsearch/marvin/MolStructure.jsp?monomerid=412842" TargetMode="External"/><Relationship Id="rId113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355" Type="http://schemas.openxmlformats.org/officeDocument/2006/relationships/hyperlink" Target="http://www.bindingdb.org/bind/chemsearch/marvin/MolStructure.jsp?monomerid=309702" TargetMode="External"/><Relationship Id="rId597" Type="http://schemas.openxmlformats.org/officeDocument/2006/relationships/hyperlink" Target="http://www.bindingdb.org/jsp/dbsearch/PrimarySearch_ki.jsp?energyterm=kJ/mole&amp;tag=r21&amp;monomerid=412833&amp;enzyme=Tyrosine-protein+kinase+BTK+%5BC481S%5D&amp;column=ki&amp;startPg=0&amp;Increment=50&amp;submit=Search" TargetMode="External"/><Relationship Id="rId112" Type="http://schemas.openxmlformats.org/officeDocument/2006/relationships/hyperlink" Target="http://www.bindingdb.org/bind/chemsearch/marvin/MolStructure.jsp?monomerid=468319" TargetMode="External"/><Relationship Id="rId354" Type="http://schemas.openxmlformats.org/officeDocument/2006/relationships/hyperlink" Target="http://www.bindingdb.org/jsp/dbsearch/PrimarySearch_ki.jsp?energyterm=kJ/mole&amp;tag=r21&amp;monomerid=309701&amp;enzyme=Tyrosine-protein+kinase+BTK+%5BC481S%5D&amp;column=ki&amp;startPg=0&amp;Increment=50&amp;submit=Search" TargetMode="External"/><Relationship Id="rId596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111" Type="http://schemas.openxmlformats.org/officeDocument/2006/relationships/hyperlink" Target="http://www.bindingdb.org/jsp/dbsearch/PrimarySearch_ki.jsp?energyterm=kJ/mole&amp;tag=r21&amp;monomerid=465767&amp;enzyme=Tyrosine-protein+kinase+BTK+%5BC481S%5D&amp;column=ki&amp;startPg=0&amp;Increment=50&amp;submit=Search" TargetMode="External"/><Relationship Id="rId353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595" Type="http://schemas.openxmlformats.org/officeDocument/2006/relationships/hyperlink" Target="http://www.bindingdb.org/bind/chemsearch/marvin/MolStructure.jsp?monomerid=412833" TargetMode="External"/><Relationship Id="rId305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547" Type="http://schemas.openxmlformats.org/officeDocument/2006/relationships/hyperlink" Target="http://www.bindingdb.org/bind/chemsearch/marvin/MolStructure.jsp?monomerid=309860" TargetMode="External"/><Relationship Id="rId789" Type="http://schemas.openxmlformats.org/officeDocument/2006/relationships/hyperlink" Target="http://www.bindingdb.org/jsp/dbsearch/PrimarySearch_ki.jsp?energyterm=kJ/mole&amp;tag=r21&amp;monomerid=499920&amp;enzyme=Tyrosine-protein+kinase+BTK+%5BC481S%5D&amp;column=ki&amp;startPg=0&amp;Increment=50&amp;submit=Search" TargetMode="External"/><Relationship Id="rId304" Type="http://schemas.openxmlformats.org/officeDocument/2006/relationships/hyperlink" Target="http://www.bindingdb.org/bind/chemsearch/marvin/MolStructure.jsp?monomerid=499934" TargetMode="External"/><Relationship Id="rId546" Type="http://schemas.openxmlformats.org/officeDocument/2006/relationships/hyperlink" Target="http://www.bindingdb.org/jsp/dbsearch/PrimarySearch_ki.jsp?energyterm=kJ/mole&amp;tag=r21&amp;monomerid=309859&amp;enzyme=Tyrosine-protein+kinase+BTK+%5BC481S%5D&amp;column=ki&amp;startPg=0&amp;Increment=50&amp;submit=Search" TargetMode="External"/><Relationship Id="rId788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303" Type="http://schemas.openxmlformats.org/officeDocument/2006/relationships/hyperlink" Target="http://www.bindingdb.org/jsp/dbsearch/PrimarySearch_ki.jsp?energyterm=kJ/mole&amp;tag=r21&amp;monomerid=499980&amp;enzyme=Tyrosine-protein+kinase+BTK+%5BC481S%5D&amp;column=ki&amp;startPg=0&amp;Increment=50&amp;submit=Search" TargetMode="External"/><Relationship Id="rId545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787" Type="http://schemas.openxmlformats.org/officeDocument/2006/relationships/hyperlink" Target="http://www.bindingdb.org/bind/chemsearch/marvin/MolStructure.jsp?monomerid=499920" TargetMode="External"/><Relationship Id="rId302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544" Type="http://schemas.openxmlformats.org/officeDocument/2006/relationships/hyperlink" Target="http://www.bindingdb.org/bind/chemsearch/marvin/MolStructure.jsp?monomerid=309859" TargetMode="External"/><Relationship Id="rId786" Type="http://schemas.openxmlformats.org/officeDocument/2006/relationships/hyperlink" Target="http://www.bindingdb.org/jsp/dbsearch/PrimarySearch_ki.jsp?energyterm=kJ/mole&amp;tag=r21&amp;monomerid=499933&amp;enzyme=Tyrosine-protein+kinase+BTK+%5BC481S%5D&amp;column=ki&amp;startPg=0&amp;Increment=50&amp;submit=Search" TargetMode="External"/><Relationship Id="rId309" Type="http://schemas.openxmlformats.org/officeDocument/2006/relationships/hyperlink" Target="http://www.bindingdb.org/jsp/dbsearch/PrimarySearch_ki.jsp?energyterm=kJ/mole&amp;tag=r21&amp;monomerid=499979&amp;enzyme=Tyrosine-protein+kinase+BTK+%5BC481S%5D&amp;column=ki&amp;startPg=0&amp;Increment=50&amp;submit=Search" TargetMode="External"/><Relationship Id="rId308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307" Type="http://schemas.openxmlformats.org/officeDocument/2006/relationships/hyperlink" Target="http://www.bindingdb.org/bind/chemsearch/marvin/MolStructure.jsp?monomerid=499979" TargetMode="External"/><Relationship Id="rId549" Type="http://schemas.openxmlformats.org/officeDocument/2006/relationships/hyperlink" Target="http://www.bindingdb.org/jsp/dbsearch/PrimarySearch_ki.jsp?energyterm=kJ/mole&amp;tag=r21&amp;monomerid=309860&amp;enzyme=Tyrosine-protein+kinase+BTK+%5BC481S%5D&amp;column=ki&amp;startPg=0&amp;Increment=50&amp;submit=Search" TargetMode="External"/><Relationship Id="rId306" Type="http://schemas.openxmlformats.org/officeDocument/2006/relationships/hyperlink" Target="http://www.bindingdb.org/jsp/dbsearch/PrimarySearch_ki.jsp?energyterm=kJ/mole&amp;tag=r21&amp;monomerid=499934&amp;enzyme=Tyrosine-protein+kinase+BTK+%5BC481S%5D&amp;column=ki&amp;startPg=0&amp;Increment=50&amp;submit=Search" TargetMode="External"/><Relationship Id="rId548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781" Type="http://schemas.openxmlformats.org/officeDocument/2006/relationships/hyperlink" Target="http://www.bindingdb.org/bind/chemsearch/marvin/MolStructure.jsp?monomerid=499985" TargetMode="External"/><Relationship Id="rId780" Type="http://schemas.openxmlformats.org/officeDocument/2006/relationships/hyperlink" Target="http://www.bindingdb.org/jsp/dbsearch/PrimarySearch_ki.jsp?energyterm=kJ/mole&amp;tag=r21&amp;monomerid=499953&amp;enzyme=Tyrosine-protein+kinase+BTK+%5BC481S%5D&amp;column=ki&amp;startPg=0&amp;Increment=50&amp;submit=Search" TargetMode="External"/><Relationship Id="rId301" Type="http://schemas.openxmlformats.org/officeDocument/2006/relationships/hyperlink" Target="http://www.bindingdb.org/bind/chemsearch/marvin/MolStructure.jsp?monomerid=499980" TargetMode="External"/><Relationship Id="rId543" Type="http://schemas.openxmlformats.org/officeDocument/2006/relationships/hyperlink" Target="http://www.bindingdb.org/jsp/dbsearch/PrimarySearch_ki.jsp?energyterm=kJ/mole&amp;tag=r21&amp;monomerid=309855&amp;enzyme=Tyrosine-protein+kinase+BTK+%5BC481S%5D&amp;column=ki&amp;startPg=0&amp;Increment=50&amp;submit=Search" TargetMode="External"/><Relationship Id="rId785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300" Type="http://schemas.openxmlformats.org/officeDocument/2006/relationships/hyperlink" Target="http://www.bindingdb.org/jsp/dbsearch/PrimarySearch_ki.jsp?energyterm=kJ/mole&amp;tag=r21&amp;monomerid=499983&amp;enzyme=Tyrosine-protein+kinase+BTK+%5BC481S%5D&amp;column=ki&amp;startPg=0&amp;Increment=50&amp;submit=Search" TargetMode="External"/><Relationship Id="rId542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784" Type="http://schemas.openxmlformats.org/officeDocument/2006/relationships/hyperlink" Target="http://www.bindingdb.org/bind/chemsearch/marvin/MolStructure.jsp?monomerid=499933" TargetMode="External"/><Relationship Id="rId541" Type="http://schemas.openxmlformats.org/officeDocument/2006/relationships/hyperlink" Target="http://www.bindingdb.org/bind/chemsearch/marvin/MolStructure.jsp?monomerid=309855" TargetMode="External"/><Relationship Id="rId783" Type="http://schemas.openxmlformats.org/officeDocument/2006/relationships/hyperlink" Target="http://www.bindingdb.org/jsp/dbsearch/PrimarySearch_ki.jsp?energyterm=kJ/mole&amp;tag=r21&amp;monomerid=499985&amp;enzyme=Tyrosine-protein+kinase+BTK+%5BC481S%5D&amp;column=ki&amp;startPg=0&amp;Increment=50&amp;submit=Search" TargetMode="External"/><Relationship Id="rId540" Type="http://schemas.openxmlformats.org/officeDocument/2006/relationships/hyperlink" Target="http://www.bindingdb.org/jsp/dbsearch/PrimarySearch_ki.jsp?energyterm=kJ/mole&amp;tag=r21&amp;monomerid=309850&amp;enzyme=Tyrosine-protein+kinase+BTK+%5BC481S%5D&amp;column=ki&amp;startPg=0&amp;Increment=50&amp;submit=Search" TargetMode="External"/><Relationship Id="rId782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536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778" Type="http://schemas.openxmlformats.org/officeDocument/2006/relationships/hyperlink" Target="http://www.bindingdb.org/bind/chemsearch/marvin/MolStructure.jsp?monomerid=499953" TargetMode="External"/><Relationship Id="rId535" Type="http://schemas.openxmlformats.org/officeDocument/2006/relationships/hyperlink" Target="http://www.bindingdb.org/bind/chemsearch/marvin/MolStructure.jsp?monomerid=309848" TargetMode="External"/><Relationship Id="rId777" Type="http://schemas.openxmlformats.org/officeDocument/2006/relationships/hyperlink" Target="http://www.bindingdb.org/jsp/dbsearch/PrimarySearch_ki.jsp?energyterm=kJ/mole&amp;tag=r21&amp;monomerid=499971&amp;enzyme=Tyrosine-protein+kinase+BTK+%5BC481S%5D&amp;column=ki&amp;startPg=0&amp;Increment=50&amp;submit=Search" TargetMode="External"/><Relationship Id="rId534" Type="http://schemas.openxmlformats.org/officeDocument/2006/relationships/hyperlink" Target="http://www.bindingdb.org/jsp/dbsearch/PrimarySearch_ki.jsp?energyterm=kJ/mole&amp;tag=r21&amp;monomerid=309846&amp;enzyme=Tyrosine-protein+kinase+BTK+%5BC481S%5D&amp;column=ki&amp;startPg=0&amp;Increment=50&amp;submit=Search" TargetMode="External"/><Relationship Id="rId776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533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775" Type="http://schemas.openxmlformats.org/officeDocument/2006/relationships/hyperlink" Target="http://www.bindingdb.org/bind/chemsearch/marvin/MolStructure.jsp?monomerid=499971" TargetMode="External"/><Relationship Id="rId539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538" Type="http://schemas.openxmlformats.org/officeDocument/2006/relationships/hyperlink" Target="http://www.bindingdb.org/bind/chemsearch/marvin/MolStructure.jsp?monomerid=309850" TargetMode="External"/><Relationship Id="rId537" Type="http://schemas.openxmlformats.org/officeDocument/2006/relationships/hyperlink" Target="http://www.bindingdb.org/jsp/dbsearch/PrimarySearch_ki.jsp?energyterm=kJ/mole&amp;tag=r21&amp;monomerid=309848&amp;enzyme=Tyrosine-protein+kinase+BTK+%5BC481S%5D&amp;column=ki&amp;startPg=0&amp;Increment=50&amp;submit=Search" TargetMode="External"/><Relationship Id="rId779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770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532" Type="http://schemas.openxmlformats.org/officeDocument/2006/relationships/hyperlink" Target="http://www.bindingdb.org/bind/chemsearch/marvin/MolStructure.jsp?monomerid=309846" TargetMode="External"/><Relationship Id="rId774" Type="http://schemas.openxmlformats.org/officeDocument/2006/relationships/hyperlink" Target="http://www.bindingdb.org/jsp/dbsearch/PrimarySearch_ki.jsp?energyterm=kJ/mole&amp;tag=r21&amp;monomerid=499932&amp;enzyme=Tyrosine-protein+kinase+BTK+%5BC481S%5D&amp;column=ki&amp;startPg=0&amp;Increment=50&amp;submit=Search" TargetMode="External"/><Relationship Id="rId531" Type="http://schemas.openxmlformats.org/officeDocument/2006/relationships/hyperlink" Target="http://www.bindingdb.org/jsp/dbsearch/PrimarySearch_ki.jsp?energyterm=kJ/mole&amp;tag=r21&amp;monomerid=309843&amp;enzyme=Tyrosine-protein+kinase+BTK+%5BC481S%5D&amp;column=ki&amp;startPg=0&amp;Increment=50&amp;submit=Search" TargetMode="External"/><Relationship Id="rId773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530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772" Type="http://schemas.openxmlformats.org/officeDocument/2006/relationships/hyperlink" Target="http://www.bindingdb.org/bind/chemsearch/marvin/MolStructure.jsp?monomerid=499932" TargetMode="External"/><Relationship Id="rId771" Type="http://schemas.openxmlformats.org/officeDocument/2006/relationships/hyperlink" Target="http://www.bindingdb.org/jsp/dbsearch/PrimarySearch_ki.jsp?energyterm=kJ/mole&amp;tag=r21&amp;monomerid=570919&amp;enzyme=Tyrosine-protein+kinase+BTK+%5BC481S%5D&amp;column=ki&amp;startPg=0&amp;Increment=50&amp;submit=Search" TargetMode="External"/><Relationship Id="rId327" Type="http://schemas.openxmlformats.org/officeDocument/2006/relationships/hyperlink" Target="http://www.bindingdb.org/jsp/dbsearch/PrimarySearch_ki.jsp?energyterm=kJ/mole&amp;tag=r21&amp;monomerid=499984&amp;enzyme=Tyrosine-protein+kinase+BTK+%5BC481S%5D&amp;column=ki&amp;startPg=0&amp;Increment=50&amp;submit=Search" TargetMode="External"/><Relationship Id="rId569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326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568" Type="http://schemas.openxmlformats.org/officeDocument/2006/relationships/hyperlink" Target="http://www.bindingdb.org/bind/chemsearch/marvin/MolStructure.jsp?monomerid=412877" TargetMode="External"/><Relationship Id="rId325" Type="http://schemas.openxmlformats.org/officeDocument/2006/relationships/hyperlink" Target="http://www.bindingdb.org/bind/chemsearch/marvin/MolStructure.jsp?monomerid=499984" TargetMode="External"/><Relationship Id="rId567" Type="http://schemas.openxmlformats.org/officeDocument/2006/relationships/hyperlink" Target="http://www.bindingdb.org/jsp/dbsearch/PrimarySearch_ki.jsp?energyterm=kJ/mole&amp;tag=r21&amp;monomerid=412861&amp;enzyme=Tyrosine-protein+kinase+BTK+%5BC481S%5D&amp;column=ki&amp;startPg=0&amp;Increment=50&amp;submit=Search" TargetMode="External"/><Relationship Id="rId324" Type="http://schemas.openxmlformats.org/officeDocument/2006/relationships/hyperlink" Target="http://www.bindingdb.org/jsp/dbsearch/PrimarySearch_ki.jsp?energyterm=kJ/mole&amp;tag=r21&amp;monomerid=499987&amp;enzyme=Tyrosine-protein+kinase+BTK+%5BC481S%5D&amp;column=ki&amp;startPg=0&amp;Increment=50&amp;submit=Search" TargetMode="External"/><Relationship Id="rId566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329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328" Type="http://schemas.openxmlformats.org/officeDocument/2006/relationships/hyperlink" Target="http://www.bindingdb.org/bind/chemsearch/marvin/MolStructure.jsp?monomerid=309664" TargetMode="External"/><Relationship Id="rId561" Type="http://schemas.openxmlformats.org/officeDocument/2006/relationships/hyperlink" Target="http://www.bindingdb.org/jsp/dbsearch/PrimarySearch_ki.jsp?energyterm=kJ/mole&amp;tag=r21&amp;monomerid=412846&amp;enzyme=Tyrosine-protein+kinase+BTK+%5BC481S%5D&amp;column=ki&amp;startPg=0&amp;Increment=50&amp;submit=Search" TargetMode="External"/><Relationship Id="rId560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323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565" Type="http://schemas.openxmlformats.org/officeDocument/2006/relationships/hyperlink" Target="http://www.bindingdb.org/bind/chemsearch/marvin/MolStructure.jsp?monomerid=412861" TargetMode="External"/><Relationship Id="rId322" Type="http://schemas.openxmlformats.org/officeDocument/2006/relationships/hyperlink" Target="http://www.bindingdb.org/bind/chemsearch/marvin/MolStructure.jsp?monomerid=499987" TargetMode="External"/><Relationship Id="rId564" Type="http://schemas.openxmlformats.org/officeDocument/2006/relationships/hyperlink" Target="http://www.bindingdb.org/jsp/dbsearch/PrimarySearch_ki.jsp?energyterm=kJ/mole&amp;tag=r21&amp;monomerid=412860&amp;enzyme=Tyrosine-protein+kinase+BTK+%5BC481S%5D&amp;column=ki&amp;startPg=0&amp;Increment=50&amp;submit=Search" TargetMode="External"/><Relationship Id="rId321" Type="http://schemas.openxmlformats.org/officeDocument/2006/relationships/hyperlink" Target="http://www.bindingdb.org/jsp/dbsearch/PrimarySearch_ki.jsp?energyterm=kJ/mole&amp;tag=r21&amp;monomerid=499936&amp;enzyme=Tyrosine-protein+kinase+BTK+%5BC481S%5D&amp;column=ki&amp;startPg=0&amp;Increment=50&amp;submit=Search" TargetMode="External"/><Relationship Id="rId563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320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562" Type="http://schemas.openxmlformats.org/officeDocument/2006/relationships/hyperlink" Target="http://www.bindingdb.org/bind/chemsearch/marvin/MolStructure.jsp?monomerid=412860" TargetMode="External"/><Relationship Id="rId316" Type="http://schemas.openxmlformats.org/officeDocument/2006/relationships/hyperlink" Target="http://www.bindingdb.org/bind/chemsearch/marvin/MolStructure.jsp?monomerid=499989" TargetMode="External"/><Relationship Id="rId558" Type="http://schemas.openxmlformats.org/officeDocument/2006/relationships/hyperlink" Target="http://www.bindingdb.org/jsp/dbsearch/PrimarySearch_ki.jsp?energyterm=kJ/mole&amp;tag=r21&amp;monomerid=412842&amp;enzyme=Tyrosine-protein+kinase+BTK+%5BC481S%5D&amp;column=ki&amp;startPg=0&amp;Increment=50&amp;submit=Search" TargetMode="External"/><Relationship Id="rId315" Type="http://schemas.openxmlformats.org/officeDocument/2006/relationships/hyperlink" Target="http://www.bindingdb.org/jsp/dbsearch/PrimarySearch_ki.jsp?energyterm=kJ/mole&amp;tag=r21&amp;monomerid=634116&amp;enzyme=Tyrosine-protein+kinase+BTK+%5BC481S%5D&amp;column=ki&amp;startPg=0&amp;Increment=50&amp;submit=Search" TargetMode="External"/><Relationship Id="rId557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799" Type="http://schemas.openxmlformats.org/officeDocument/2006/relationships/hyperlink" Target="http://www.bindingdb.org/bind/chemsearch/marvin/MolStructure.jsp?monomerid=570925" TargetMode="External"/><Relationship Id="rId314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556" Type="http://schemas.openxmlformats.org/officeDocument/2006/relationships/hyperlink" Target="http://www.bindingdb.org/bind/chemsearch/marvin/MolStructure.jsp?monomerid=412842" TargetMode="External"/><Relationship Id="rId798" Type="http://schemas.openxmlformats.org/officeDocument/2006/relationships/hyperlink" Target="http://www.bindingdb.org/jsp/dbsearch/PrimarySearch_ki.jsp?energyterm=kJ/mole&amp;tag=r21&amp;monomerid=570925&amp;enzyme=Tyrosine-protein+kinase+BTK+%5BC481S%5D&amp;column=ki&amp;startPg=0&amp;Increment=50&amp;submit=Search" TargetMode="External"/><Relationship Id="rId313" Type="http://schemas.openxmlformats.org/officeDocument/2006/relationships/hyperlink" Target="http://www.bindingdb.org/bind/chemsearch/marvin/MolStructure.jsp?monomerid=634116" TargetMode="External"/><Relationship Id="rId555" Type="http://schemas.openxmlformats.org/officeDocument/2006/relationships/hyperlink" Target="http://www.bindingdb.org/jsp/dbsearch/PrimarySearch_ki.jsp?energyterm=kJ/mole&amp;tag=r21&amp;monomerid=412833&amp;enzyme=Tyrosine-protein+kinase+BTK+%5BC481S%5D&amp;column=ki&amp;startPg=0&amp;Increment=50&amp;submit=Search" TargetMode="External"/><Relationship Id="rId797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319" Type="http://schemas.openxmlformats.org/officeDocument/2006/relationships/hyperlink" Target="http://www.bindingdb.org/bind/chemsearch/marvin/MolStructure.jsp?monomerid=499936" TargetMode="External"/><Relationship Id="rId318" Type="http://schemas.openxmlformats.org/officeDocument/2006/relationships/hyperlink" Target="http://www.bindingdb.org/jsp/dbsearch/PrimarySearch_ki.jsp?energyterm=kJ/mole&amp;tag=r21&amp;monomerid=499989&amp;enzyme=Tyrosine-protein+kinase+BTK+%5BC481S%5D&amp;column=ki&amp;startPg=0&amp;Increment=50&amp;submit=Search" TargetMode="External"/><Relationship Id="rId317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559" Type="http://schemas.openxmlformats.org/officeDocument/2006/relationships/hyperlink" Target="http://www.bindingdb.org/bind/chemsearch/marvin/MolStructure.jsp?monomerid=412846" TargetMode="External"/><Relationship Id="rId550" Type="http://schemas.openxmlformats.org/officeDocument/2006/relationships/hyperlink" Target="http://www.bindingdb.org/bind/chemsearch/marvin/MolStructure.jsp?monomerid=309861" TargetMode="External"/><Relationship Id="rId792" Type="http://schemas.openxmlformats.org/officeDocument/2006/relationships/hyperlink" Target="http://www.bindingdb.org/jsp/dbsearch/PrimarySearch_ki.jsp?energyterm=kJ/mole&amp;tag=r21&amp;monomerid=570909&amp;enzyme=Tyrosine-protein+kinase+BTK+%5BC481S%5D&amp;column=ki&amp;startPg=0&amp;Increment=50&amp;submit=Search" TargetMode="External"/><Relationship Id="rId791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790" Type="http://schemas.openxmlformats.org/officeDocument/2006/relationships/hyperlink" Target="http://www.bindingdb.org/bind/chemsearch/marvin/MolStructure.jsp?monomerid=570909" TargetMode="External"/><Relationship Id="rId312" Type="http://schemas.openxmlformats.org/officeDocument/2006/relationships/hyperlink" Target="http://www.bindingdb.org/jsp/dbsearch/PrimarySearch_ki.jsp?energyterm=kJ/mole&amp;tag=r21&amp;monomerid=634120&amp;enzyme=Tyrosine-protein+kinase+BTK+%5BC481S%5D&amp;column=ki&amp;startPg=0&amp;Increment=50&amp;submit=Search" TargetMode="External"/><Relationship Id="rId554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796" Type="http://schemas.openxmlformats.org/officeDocument/2006/relationships/hyperlink" Target="http://www.bindingdb.org/bind/chemsearch/marvin/MolStructure.jsp?monomerid=570925" TargetMode="External"/><Relationship Id="rId311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553" Type="http://schemas.openxmlformats.org/officeDocument/2006/relationships/hyperlink" Target="http://www.bindingdb.org/bind/chemsearch/marvin/MolStructure.jsp?monomerid=412833" TargetMode="External"/><Relationship Id="rId795" Type="http://schemas.openxmlformats.org/officeDocument/2006/relationships/hyperlink" Target="http://www.bindingdb.org/jsp/dbsearch/PrimarySearch_ki.jsp?energyterm=kJ/mole&amp;tag=r21&amp;monomerid=499968&amp;enzyme=Tyrosine-protein+kinase+BTK+%5BC481S%5D&amp;column=ki&amp;startPg=0&amp;Increment=50&amp;submit=Search" TargetMode="External"/><Relationship Id="rId310" Type="http://schemas.openxmlformats.org/officeDocument/2006/relationships/hyperlink" Target="http://www.bindingdb.org/bind/chemsearch/marvin/MolStructure.jsp?monomerid=634120" TargetMode="External"/><Relationship Id="rId552" Type="http://schemas.openxmlformats.org/officeDocument/2006/relationships/hyperlink" Target="http://www.bindingdb.org/jsp/dbsearch/PrimarySearch_ki.jsp?energyterm=kJ/mole&amp;tag=r21&amp;monomerid=309861&amp;enzyme=Tyrosine-protein+kinase+BTK+%5BC481S%5D&amp;column=ki&amp;startPg=0&amp;Increment=50&amp;submit=Search" TargetMode="External"/><Relationship Id="rId794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551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793" Type="http://schemas.openxmlformats.org/officeDocument/2006/relationships/hyperlink" Target="http://www.bindingdb.org/bind/chemsearch/marvin/MolStructure.jsp?monomerid=499968" TargetMode="External"/><Relationship Id="rId297" Type="http://schemas.openxmlformats.org/officeDocument/2006/relationships/hyperlink" Target="http://www.bindingdb.org/jsp/dbsearch/PrimarySearch_ki.jsp?energyterm=kJ/mole&amp;tag=r21&amp;monomerid=499957&amp;enzyme=Tyrosine-protein+kinase+BTK+%5BC481S%5D&amp;column=ki&amp;startPg=0&amp;Increment=50&amp;submit=Search" TargetMode="External"/><Relationship Id="rId296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295" Type="http://schemas.openxmlformats.org/officeDocument/2006/relationships/hyperlink" Target="http://www.bindingdb.org/bind/chemsearch/marvin/MolStructure.jsp?monomerid=499957" TargetMode="External"/><Relationship Id="rId294" Type="http://schemas.openxmlformats.org/officeDocument/2006/relationships/hyperlink" Target="http://www.bindingdb.org/jsp/dbsearch/PrimarySearch_ki.jsp?energyterm=kJ/mole&amp;tag=r21&amp;monomerid=570928&amp;enzyme=Tyrosine-protein+kinase+BTK+%5BC481S%5D&amp;column=ki&amp;startPg=0&amp;Increment=50&amp;submit=Search" TargetMode="External"/><Relationship Id="rId299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298" Type="http://schemas.openxmlformats.org/officeDocument/2006/relationships/hyperlink" Target="http://www.bindingdb.org/bind/chemsearch/marvin/MolStructure.jsp?monomerid=499983" TargetMode="External"/><Relationship Id="rId271" Type="http://schemas.openxmlformats.org/officeDocument/2006/relationships/hyperlink" Target="http://www.bindingdb.org/bind/chemsearch/marvin/MolStructure.jsp?monomerid=634113" TargetMode="External"/><Relationship Id="rId270" Type="http://schemas.openxmlformats.org/officeDocument/2006/relationships/hyperlink" Target="http://www.bindingdb.org/jsp/dbsearch/PrimarySearch_ki.jsp?energyterm=kJ/mole&amp;tag=r21&amp;monomerid=634119&amp;enzyme=Tyrosine-protein+kinase+BTK+%5BC481S%5D&amp;column=ki&amp;startPg=0&amp;Increment=50&amp;submit=Search" TargetMode="External"/><Relationship Id="rId269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264" Type="http://schemas.openxmlformats.org/officeDocument/2006/relationships/hyperlink" Target="http://www.bindingdb.org/jsp/dbsearch/PrimarySearch_ki.jsp?energyterm=kJ/mole&amp;tag=r21&amp;monomerid=570914&amp;enzyme=Tyrosine-protein+kinase+BTK+%5BC481S%5D&amp;column=ki&amp;startPg=0&amp;Increment=50&amp;submit=Search" TargetMode="External"/><Relationship Id="rId263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262" Type="http://schemas.openxmlformats.org/officeDocument/2006/relationships/hyperlink" Target="http://www.bindingdb.org/bind/chemsearch/marvin/MolStructure.jsp?monomerid=570914" TargetMode="External"/><Relationship Id="rId261" Type="http://schemas.openxmlformats.org/officeDocument/2006/relationships/hyperlink" Target="http://www.bindingdb.org/jsp/dbsearch/PrimarySearch_ki.jsp?energyterm=kJ/mole&amp;tag=r21&amp;monomerid=570914&amp;enzyme=Tyrosine-protein+kinase+BTK+%5BC481S%5D&amp;column=ki&amp;startPg=0&amp;Increment=50&amp;submit=Search" TargetMode="External"/><Relationship Id="rId268" Type="http://schemas.openxmlformats.org/officeDocument/2006/relationships/hyperlink" Target="http://www.bindingdb.org/bind/chemsearch/marvin/MolStructure.jsp?monomerid=634119" TargetMode="External"/><Relationship Id="rId267" Type="http://schemas.openxmlformats.org/officeDocument/2006/relationships/hyperlink" Target="http://www.bindingdb.org/jsp/dbsearch/PrimarySearch_ki.jsp?energyterm=kJ/mole&amp;tag=r21&amp;monomerid=570914&amp;enzyme=Tyrosine-protein+kinase+BTK+%5BC481S%5D&amp;column=ki&amp;startPg=0&amp;Increment=50&amp;submit=Search" TargetMode="External"/><Relationship Id="rId266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265" Type="http://schemas.openxmlformats.org/officeDocument/2006/relationships/hyperlink" Target="http://www.bindingdb.org/bind/chemsearch/marvin/MolStructure.jsp?monomerid=570914" TargetMode="External"/><Relationship Id="rId260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259" Type="http://schemas.openxmlformats.org/officeDocument/2006/relationships/hyperlink" Target="http://www.bindingdb.org/bind/chemsearch/marvin/MolStructure.jsp?monomerid=570914" TargetMode="External"/><Relationship Id="rId258" Type="http://schemas.openxmlformats.org/officeDocument/2006/relationships/hyperlink" Target="http://www.bindingdb.org/jsp/dbsearch/PrimarySearch_ki.jsp?energyterm=kJ/mole&amp;tag=r21&amp;monomerid=635695&amp;enzyme=Tyrosine-protein+kinase+BTK+%5BC481S%5D&amp;column=ki&amp;startPg=0&amp;Increment=50&amp;submit=Search" TargetMode="External"/><Relationship Id="rId253" Type="http://schemas.openxmlformats.org/officeDocument/2006/relationships/hyperlink" Target="http://www.bindingdb.org/bind/chemsearch/marvin/MolStructure.jsp?monomerid=635630" TargetMode="External"/><Relationship Id="rId495" Type="http://schemas.openxmlformats.org/officeDocument/2006/relationships/hyperlink" Target="http://www.bindingdb.org/jsp/dbsearch/PrimarySearch_ki.jsp?energyterm=kJ/mole&amp;tag=r21&amp;monomerid=309817&amp;enzyme=Tyrosine-protein+kinase+BTK+%5BC481S%5D&amp;column=ki&amp;startPg=0&amp;Increment=50&amp;submit=Search" TargetMode="External"/><Relationship Id="rId252" Type="http://schemas.openxmlformats.org/officeDocument/2006/relationships/hyperlink" Target="http://www.bindingdb.org/jsp/dbsearch/PrimarySearch_ki.jsp?energyterm=kJ/mole&amp;tag=r21&amp;monomerid=634111&amp;enzyme=Tyrosine-protein+kinase+BTK+%5BC481S%5D&amp;column=ki&amp;startPg=0&amp;Increment=50&amp;submit=Search" TargetMode="External"/><Relationship Id="rId494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251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493" Type="http://schemas.openxmlformats.org/officeDocument/2006/relationships/hyperlink" Target="http://www.bindingdb.org/bind/chemsearch/marvin/MolStructure.jsp?monomerid=309817" TargetMode="External"/><Relationship Id="rId250" Type="http://schemas.openxmlformats.org/officeDocument/2006/relationships/hyperlink" Target="http://www.bindingdb.org/bind/chemsearch/marvin/MolStructure.jsp?monomerid=634111" TargetMode="External"/><Relationship Id="rId492" Type="http://schemas.openxmlformats.org/officeDocument/2006/relationships/hyperlink" Target="http://www.bindingdb.org/jsp/dbsearch/PrimarySearch_ki.jsp?energyterm=kJ/mole&amp;tag=r21&amp;monomerid=309810&amp;enzyme=Tyrosine-protein+kinase+BTK+%5BC481S%5D&amp;column=ki&amp;startPg=0&amp;Increment=50&amp;submit=Search" TargetMode="External"/><Relationship Id="rId257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499" Type="http://schemas.openxmlformats.org/officeDocument/2006/relationships/hyperlink" Target="http://www.bindingdb.org/bind/chemsearch/marvin/MolStructure.jsp?monomerid=309819" TargetMode="External"/><Relationship Id="rId256" Type="http://schemas.openxmlformats.org/officeDocument/2006/relationships/hyperlink" Target="http://www.bindingdb.org/bind/chemsearch/marvin/MolStructure.jsp?monomerid=635695" TargetMode="External"/><Relationship Id="rId498" Type="http://schemas.openxmlformats.org/officeDocument/2006/relationships/hyperlink" Target="http://www.bindingdb.org/jsp/dbsearch/PrimarySearch_ki.jsp?energyterm=kJ/mole&amp;tag=r21&amp;monomerid=309818&amp;enzyme=Tyrosine-protein+kinase+BTK+%5BC481S%5D&amp;column=ki&amp;startPg=0&amp;Increment=50&amp;submit=Search" TargetMode="External"/><Relationship Id="rId255" Type="http://schemas.openxmlformats.org/officeDocument/2006/relationships/hyperlink" Target="http://www.bindingdb.org/jsp/dbsearch/PrimarySearch_ki.jsp?energyterm=kJ/mole&amp;tag=r21&amp;monomerid=635630&amp;enzyme=Tyrosine-protein+kinase+BTK+%5BC481S%5D&amp;column=ki&amp;startPg=0&amp;Increment=50&amp;submit=Search" TargetMode="External"/><Relationship Id="rId497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254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496" Type="http://schemas.openxmlformats.org/officeDocument/2006/relationships/hyperlink" Target="http://www.bindingdb.org/bind/chemsearch/marvin/MolStructure.jsp?monomerid=309818" TargetMode="External"/><Relationship Id="rId293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292" Type="http://schemas.openxmlformats.org/officeDocument/2006/relationships/hyperlink" Target="http://www.bindingdb.org/bind/chemsearch/marvin/MolStructure.jsp?monomerid=570928" TargetMode="External"/><Relationship Id="rId291" Type="http://schemas.openxmlformats.org/officeDocument/2006/relationships/hyperlink" Target="http://www.bindingdb.org/jsp/dbsearch/PrimarySearch_ki.jsp?energyterm=kJ/mole&amp;tag=r21&amp;monomerid=570928&amp;enzyme=Tyrosine-protein+kinase+BTK+%5BC481S%5D&amp;column=ki&amp;startPg=0&amp;Increment=50&amp;submit=Search" TargetMode="External"/><Relationship Id="rId290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286" Type="http://schemas.openxmlformats.org/officeDocument/2006/relationships/hyperlink" Target="http://www.bindingdb.org/bind/chemsearch/marvin/MolStructure.jsp?monomerid=570928" TargetMode="External"/><Relationship Id="rId285" Type="http://schemas.openxmlformats.org/officeDocument/2006/relationships/hyperlink" Target="http://www.bindingdb.org/jsp/dbsearch/PrimarySearch_ki.jsp?energyterm=kJ/mole&amp;tag=r21&amp;monomerid=499955&amp;enzyme=Tyrosine-protein+kinase+BTK+%5BC481S%5D&amp;column=ki&amp;startPg=0&amp;Increment=50&amp;submit=Search" TargetMode="External"/><Relationship Id="rId284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283" Type="http://schemas.openxmlformats.org/officeDocument/2006/relationships/hyperlink" Target="http://www.bindingdb.org/bind/chemsearch/marvin/MolStructure.jsp?monomerid=499955" TargetMode="External"/><Relationship Id="rId289" Type="http://schemas.openxmlformats.org/officeDocument/2006/relationships/hyperlink" Target="http://www.bindingdb.org/bind/chemsearch/marvin/MolStructure.jsp?monomerid=570928" TargetMode="External"/><Relationship Id="rId288" Type="http://schemas.openxmlformats.org/officeDocument/2006/relationships/hyperlink" Target="http://www.bindingdb.org/jsp/dbsearch/PrimarySearch_ki.jsp?energyterm=kJ/mole&amp;tag=r21&amp;monomerid=570928&amp;enzyme=Tyrosine-protein+kinase+BTK+%5BC481S%5D&amp;column=ki&amp;startPg=0&amp;Increment=50&amp;submit=Search" TargetMode="External"/><Relationship Id="rId287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282" Type="http://schemas.openxmlformats.org/officeDocument/2006/relationships/hyperlink" Target="http://www.bindingdb.org/jsp/dbsearch/PrimarySearch_ki.jsp?energyterm=kJ/mole&amp;tag=r21&amp;monomerid=499981&amp;enzyme=Tyrosine-protein+kinase+BTK+%5BC481S%5D&amp;column=ki&amp;startPg=0&amp;Increment=50&amp;submit=Search" TargetMode="External"/><Relationship Id="rId281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280" Type="http://schemas.openxmlformats.org/officeDocument/2006/relationships/hyperlink" Target="http://www.bindingdb.org/bind/chemsearch/marvin/MolStructure.jsp?monomerid=499981" TargetMode="External"/><Relationship Id="rId275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274" Type="http://schemas.openxmlformats.org/officeDocument/2006/relationships/hyperlink" Target="http://www.bindingdb.org/bind/chemsearch/marvin/MolStructure.jsp?monomerid=634118" TargetMode="External"/><Relationship Id="rId273" Type="http://schemas.openxmlformats.org/officeDocument/2006/relationships/hyperlink" Target="http://www.bindingdb.org/jsp/dbsearch/PrimarySearch_ki.jsp?energyterm=kJ/mole&amp;tag=r21&amp;monomerid=634113&amp;enzyme=Tyrosine-protein+kinase+BTK+%5BC481S%5D&amp;column=ki&amp;startPg=0&amp;Increment=50&amp;submit=Search" TargetMode="External"/><Relationship Id="rId272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279" Type="http://schemas.openxmlformats.org/officeDocument/2006/relationships/hyperlink" Target="http://www.bindingdb.org/jsp/dbsearch/PrimarySearch_ki.jsp?energyterm=kJ/mole&amp;tag=r21&amp;monomerid=499974&amp;enzyme=Tyrosine-protein+kinase+BTK+%5BC481S%5D&amp;column=ki&amp;startPg=0&amp;Increment=50&amp;submit=Search" TargetMode="External"/><Relationship Id="rId278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277" Type="http://schemas.openxmlformats.org/officeDocument/2006/relationships/hyperlink" Target="http://www.bindingdb.org/bind/chemsearch/marvin/MolStructure.jsp?monomerid=499974" TargetMode="External"/><Relationship Id="rId276" Type="http://schemas.openxmlformats.org/officeDocument/2006/relationships/hyperlink" Target="http://www.bindingdb.org/jsp/dbsearch/PrimarySearch_ki.jsp?energyterm=kJ/mole&amp;tag=r21&amp;monomerid=634118&amp;enzyme=Tyrosine-protein+kinase+BTK+%5BC481S%5D&amp;column=ki&amp;startPg=0&amp;Increment=50&amp;submit=Search" TargetMode="External"/><Relationship Id="rId907" Type="http://schemas.openxmlformats.org/officeDocument/2006/relationships/hyperlink" Target="http://www.bindingdb.org/bind/chemsearch/marvin/MolStructure.jsp?monomerid=412855" TargetMode="External"/><Relationship Id="rId906" Type="http://schemas.openxmlformats.org/officeDocument/2006/relationships/hyperlink" Target="http://www.bindingdb.org/jsp/dbsearch/PrimarySearch_ki.jsp?energyterm=kJ/mole&amp;tag=r21&amp;monomerid=412851&amp;enzyme=Tyrosine-protein+kinase+BTK+%5BC481S%5D&amp;column=ki&amp;startPg=0&amp;Increment=50&amp;submit=Search" TargetMode="External"/><Relationship Id="rId905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904" Type="http://schemas.openxmlformats.org/officeDocument/2006/relationships/hyperlink" Target="http://www.bindingdb.org/bind/chemsearch/marvin/MolStructure.jsp?monomerid=412851" TargetMode="External"/><Relationship Id="rId909" Type="http://schemas.openxmlformats.org/officeDocument/2006/relationships/hyperlink" Target="http://www.bindingdb.org/jsp/dbsearch/PrimarySearch_ki.jsp?energyterm=kJ/mole&amp;tag=r21&amp;monomerid=412855&amp;enzyme=Tyrosine-protein+kinase+BTK+%5BC481S%5D&amp;column=ki&amp;startPg=0&amp;Increment=50&amp;submit=Search" TargetMode="External"/><Relationship Id="rId908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903" Type="http://schemas.openxmlformats.org/officeDocument/2006/relationships/hyperlink" Target="http://www.bindingdb.org/jsp/dbsearch/PrimarySearch_ki.jsp?energyterm=kJ/mole&amp;tag=r21&amp;monomerid=309876&amp;enzyme=Tyrosine-protein+kinase+BTK+%5BC481S%5D&amp;column=ki&amp;startPg=0&amp;Increment=50&amp;submit=Search" TargetMode="External"/><Relationship Id="rId902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901" Type="http://schemas.openxmlformats.org/officeDocument/2006/relationships/hyperlink" Target="http://www.bindingdb.org/bind/chemsearch/marvin/MolStructure.jsp?monomerid=309876" TargetMode="External"/><Relationship Id="rId900" Type="http://schemas.openxmlformats.org/officeDocument/2006/relationships/hyperlink" Target="http://www.bindingdb.org/jsp/dbsearch/PrimarySearch_ki.jsp?energyterm=kJ/mole&amp;tag=r21&amp;monomerid=309854&amp;enzyme=Tyrosine-protein+kinase+BTK+%5BC481S%5D&amp;column=ki&amp;startPg=0&amp;Increment=50&amp;submit=Search" TargetMode="External"/><Relationship Id="rId929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928" Type="http://schemas.openxmlformats.org/officeDocument/2006/relationships/hyperlink" Target="http://www.bindingdb.org/bind/chemsearch/marvin/MolStructure.jsp?monomerid=436117" TargetMode="External"/><Relationship Id="rId927" Type="http://schemas.openxmlformats.org/officeDocument/2006/relationships/hyperlink" Target="http://www.bindingdb.org/jsp/dbsearch/PrimarySearch_ki.jsp?energyterm=kJ/mole&amp;tag=r21&amp;monomerid=412851&amp;enzyme=Tyrosine-protein+kinase+BTK+%5BC481S%5D&amp;column=ki&amp;startPg=0&amp;Increment=50&amp;submit=Search" TargetMode="External"/><Relationship Id="rId926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921" Type="http://schemas.openxmlformats.org/officeDocument/2006/relationships/hyperlink" Target="http://www.bindingdb.org/jsp/dbsearch/PrimarySearch_ki.jsp?energyterm=kJ/mole&amp;tag=r21&amp;monomerid=412869&amp;enzyme=Tyrosine-protein+kinase+BTK+%5BC481S%5D&amp;column=ki&amp;startPg=0&amp;Increment=50&amp;submit=Search" TargetMode="External"/><Relationship Id="rId920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925" Type="http://schemas.openxmlformats.org/officeDocument/2006/relationships/hyperlink" Target="http://www.bindingdb.org/bind/chemsearch/marvin/MolStructure.jsp?monomerid=412851" TargetMode="External"/><Relationship Id="rId924" Type="http://schemas.openxmlformats.org/officeDocument/2006/relationships/hyperlink" Target="http://www.bindingdb.org/jsp/dbsearch/PrimarySearch_ki.jsp?energyterm=kJ/mole&amp;tag=r21&amp;monomerid=412875&amp;enzyme=Tyrosine-protein+kinase+BTK+%5BC481S%5D&amp;column=ki&amp;startPg=0&amp;Increment=50&amp;submit=Search" TargetMode="External"/><Relationship Id="rId923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922" Type="http://schemas.openxmlformats.org/officeDocument/2006/relationships/hyperlink" Target="http://www.bindingdb.org/bind/chemsearch/marvin/MolStructure.jsp?monomerid=412875" TargetMode="External"/><Relationship Id="rId918" Type="http://schemas.openxmlformats.org/officeDocument/2006/relationships/hyperlink" Target="http://www.bindingdb.org/jsp/dbsearch/PrimarySearch_ki.jsp?energyterm=kJ/mole&amp;tag=r21&amp;monomerid=412867&amp;enzyme=Tyrosine-protein+kinase+BTK+%5BC481S%5D&amp;column=ki&amp;startPg=0&amp;Increment=50&amp;submit=Search" TargetMode="External"/><Relationship Id="rId917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916" Type="http://schemas.openxmlformats.org/officeDocument/2006/relationships/hyperlink" Target="http://www.bindingdb.org/bind/chemsearch/marvin/MolStructure.jsp?monomerid=412867" TargetMode="External"/><Relationship Id="rId915" Type="http://schemas.openxmlformats.org/officeDocument/2006/relationships/hyperlink" Target="http://www.bindingdb.org/jsp/dbsearch/PrimarySearch_ki.jsp?energyterm=kJ/mole&amp;tag=r21&amp;monomerid=412858&amp;enzyme=Tyrosine-protein+kinase+BTK+%5BC481S%5D&amp;column=ki&amp;startPg=0&amp;Increment=50&amp;submit=Search" TargetMode="External"/><Relationship Id="rId919" Type="http://schemas.openxmlformats.org/officeDocument/2006/relationships/hyperlink" Target="http://www.bindingdb.org/bind/chemsearch/marvin/MolStructure.jsp?monomerid=412869" TargetMode="External"/><Relationship Id="rId910" Type="http://schemas.openxmlformats.org/officeDocument/2006/relationships/hyperlink" Target="http://www.bindingdb.org/bind/chemsearch/marvin/MolStructure.jsp?monomerid=412856" TargetMode="External"/><Relationship Id="rId914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913" Type="http://schemas.openxmlformats.org/officeDocument/2006/relationships/hyperlink" Target="http://www.bindingdb.org/bind/chemsearch/marvin/MolStructure.jsp?monomerid=412858" TargetMode="External"/><Relationship Id="rId912" Type="http://schemas.openxmlformats.org/officeDocument/2006/relationships/hyperlink" Target="http://www.bindingdb.org/jsp/dbsearch/PrimarySearch_ki.jsp?energyterm=kJ/mole&amp;tag=r21&amp;monomerid=412856&amp;enzyme=Tyrosine-protein+kinase+BTK+%5BC481S%5D&amp;column=ki&amp;startPg=0&amp;Increment=50&amp;submit=Search" TargetMode="External"/><Relationship Id="rId911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629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624" Type="http://schemas.openxmlformats.org/officeDocument/2006/relationships/hyperlink" Target="http://www.bindingdb.org/jsp/dbsearch/PrimarySearch_ki.jsp?energyterm=kJ/mole&amp;tag=r21&amp;monomerid=499991&amp;enzyme=Tyrosine-protein+kinase+BTK+%5BC481S%5D&amp;column=ki&amp;startPg=0&amp;Increment=50&amp;submit=Search" TargetMode="External"/><Relationship Id="rId866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623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865" Type="http://schemas.openxmlformats.org/officeDocument/2006/relationships/hyperlink" Target="http://www.bindingdb.org/bind/chemsearch/marvin/MolStructure.jsp?monomerid=309764" TargetMode="External"/><Relationship Id="rId622" Type="http://schemas.openxmlformats.org/officeDocument/2006/relationships/hyperlink" Target="http://www.bindingdb.org/bind/chemsearch/marvin/MolStructure.jsp?monomerid=499991" TargetMode="External"/><Relationship Id="rId864" Type="http://schemas.openxmlformats.org/officeDocument/2006/relationships/hyperlink" Target="http://www.bindingdb.org/jsp/dbsearch/PrimarySearch_ki.jsp?energyterm=kJ/mole&amp;tag=r21&amp;monomerid=309762&amp;enzyme=Tyrosine-protein+kinase+BTK+%5BC481S%5D&amp;column=ki&amp;startPg=0&amp;Increment=50&amp;submit=Search" TargetMode="External"/><Relationship Id="rId621" Type="http://schemas.openxmlformats.org/officeDocument/2006/relationships/hyperlink" Target="http://www.bindingdb.org/jsp/dbsearch/PrimarySearch_ki.jsp?energyterm=kJ/mole&amp;tag=r21&amp;monomerid=643172&amp;enzyme=Tyrosine-protein+kinase+BTK+%5BC481S%5D&amp;column=ki&amp;startPg=0&amp;Increment=50&amp;submit=Search" TargetMode="External"/><Relationship Id="rId863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628" Type="http://schemas.openxmlformats.org/officeDocument/2006/relationships/hyperlink" Target="http://www.bindingdb.org/bind/chemsearch/marvin/MolStructure.jsp?monomerid=499969" TargetMode="External"/><Relationship Id="rId627" Type="http://schemas.openxmlformats.org/officeDocument/2006/relationships/hyperlink" Target="http://www.bindingdb.org/jsp/dbsearch/PrimarySearch_ki.jsp?energyterm=kJ/mole&amp;tag=r21&amp;monomerid=635564&amp;enzyme=Tyrosine-protein+kinase+BTK+%5BC481S%5D&amp;column=ki&amp;startPg=0&amp;Increment=50&amp;submit=Search" TargetMode="External"/><Relationship Id="rId869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626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868" Type="http://schemas.openxmlformats.org/officeDocument/2006/relationships/hyperlink" Target="http://www.bindingdb.org/bind/chemsearch/marvin/MolStructure.jsp?monomerid=309766" TargetMode="External"/><Relationship Id="rId625" Type="http://schemas.openxmlformats.org/officeDocument/2006/relationships/hyperlink" Target="http://www.bindingdb.org/bind/chemsearch/marvin/MolStructure.jsp?monomerid=635564" TargetMode="External"/><Relationship Id="rId867" Type="http://schemas.openxmlformats.org/officeDocument/2006/relationships/hyperlink" Target="http://www.bindingdb.org/jsp/dbsearch/PrimarySearch_ki.jsp?energyterm=kJ/mole&amp;tag=r21&amp;monomerid=309764&amp;enzyme=Tyrosine-protein+kinase+BTK+%5BC481S%5D&amp;column=ki&amp;startPg=0&amp;Increment=50&amp;submit=Search" TargetMode="External"/><Relationship Id="rId620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862" Type="http://schemas.openxmlformats.org/officeDocument/2006/relationships/hyperlink" Target="http://www.bindingdb.org/bind/chemsearch/marvin/MolStructure.jsp?monomerid=309762" TargetMode="External"/><Relationship Id="rId861" Type="http://schemas.openxmlformats.org/officeDocument/2006/relationships/hyperlink" Target="http://www.bindingdb.org/jsp/dbsearch/PrimarySearch_ki.jsp?energyterm=kJ/mole&amp;tag=r21&amp;monomerid=309743&amp;enzyme=Tyrosine-protein+kinase+BTK+%5BC481S%5D&amp;column=ki&amp;startPg=0&amp;Increment=50&amp;submit=Search" TargetMode="External"/><Relationship Id="rId860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619" Type="http://schemas.openxmlformats.org/officeDocument/2006/relationships/hyperlink" Target="http://www.bindingdb.org/bind/chemsearch/marvin/MolStructure.jsp?monomerid=643172" TargetMode="External"/><Relationship Id="rId618" Type="http://schemas.openxmlformats.org/officeDocument/2006/relationships/hyperlink" Target="http://www.bindingdb.org/jsp/dbsearch/PrimarySearch_ki.jsp?energyterm=kJ/mole&amp;tag=r21&amp;monomerid=499954&amp;enzyme=Tyrosine-protein+kinase+BTK+%5BC481S%5D&amp;column=ki&amp;startPg=0&amp;Increment=50&amp;submit=Search" TargetMode="External"/><Relationship Id="rId613" Type="http://schemas.openxmlformats.org/officeDocument/2006/relationships/hyperlink" Target="http://www.bindingdb.org/bind/chemsearch/marvin/MolStructure.jsp?monomerid=499924" TargetMode="External"/><Relationship Id="rId855" Type="http://schemas.openxmlformats.org/officeDocument/2006/relationships/hyperlink" Target="http://www.bindingdb.org/jsp/dbsearch/PrimarySearch_ki.jsp?energyterm=kJ/mole&amp;tag=r21&amp;monomerid=309727&amp;enzyme=Tyrosine-protein+kinase+BTK+%5BC481S%5D&amp;column=ki&amp;startPg=0&amp;Increment=50&amp;submit=Search" TargetMode="External"/><Relationship Id="rId612" Type="http://schemas.openxmlformats.org/officeDocument/2006/relationships/hyperlink" Target="http://www.bindingdb.org/jsp/dbsearch/PrimarySearch_ki.jsp?energyterm=kJ/mole&amp;tag=r21&amp;monomerid=412877&amp;enzyme=Tyrosine-protein+kinase+BTK+%5BC481S%5D&amp;column=ki&amp;startPg=0&amp;Increment=50&amp;submit=Search" TargetMode="External"/><Relationship Id="rId854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611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853" Type="http://schemas.openxmlformats.org/officeDocument/2006/relationships/hyperlink" Target="http://www.bindingdb.org/bind/chemsearch/marvin/MolStructure.jsp?monomerid=309727" TargetMode="External"/><Relationship Id="rId610" Type="http://schemas.openxmlformats.org/officeDocument/2006/relationships/hyperlink" Target="http://www.bindingdb.org/bind/chemsearch/marvin/MolStructure.jsp?monomerid=412877" TargetMode="External"/><Relationship Id="rId852" Type="http://schemas.openxmlformats.org/officeDocument/2006/relationships/hyperlink" Target="http://www.bindingdb.org/jsp/dbsearch/PrimarySearch_ki.jsp?energyterm=kJ/mole&amp;tag=r21&amp;monomerid=309723&amp;enzyme=Tyrosine-protein+kinase+BTK+%5BC481S%5D&amp;column=ki&amp;startPg=0&amp;Increment=50&amp;submit=Search" TargetMode="External"/><Relationship Id="rId617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859" Type="http://schemas.openxmlformats.org/officeDocument/2006/relationships/hyperlink" Target="http://www.bindingdb.org/bind/chemsearch/marvin/MolStructure.jsp?monomerid=309743" TargetMode="External"/><Relationship Id="rId616" Type="http://schemas.openxmlformats.org/officeDocument/2006/relationships/hyperlink" Target="http://www.bindingdb.org/bind/chemsearch/marvin/MolStructure.jsp?monomerid=499954" TargetMode="External"/><Relationship Id="rId858" Type="http://schemas.openxmlformats.org/officeDocument/2006/relationships/hyperlink" Target="http://www.bindingdb.org/jsp/dbsearch/PrimarySearch_ki.jsp?energyterm=kJ/mole&amp;tag=r21&amp;monomerid=309742&amp;enzyme=Tyrosine-protein+kinase+BTK+%5BC481S%5D&amp;column=ki&amp;startPg=0&amp;Increment=50&amp;submit=Search" TargetMode="External"/><Relationship Id="rId615" Type="http://schemas.openxmlformats.org/officeDocument/2006/relationships/hyperlink" Target="http://www.bindingdb.org/jsp/dbsearch/PrimarySearch_ki.jsp?energyterm=kJ/mole&amp;tag=r21&amp;monomerid=499924&amp;enzyme=Tyrosine-protein+kinase+BTK+%5BC481S%5D&amp;column=ki&amp;startPg=0&amp;Increment=50&amp;submit=Search" TargetMode="External"/><Relationship Id="rId857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614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856" Type="http://schemas.openxmlformats.org/officeDocument/2006/relationships/hyperlink" Target="http://www.bindingdb.org/bind/chemsearch/marvin/MolStructure.jsp?monomerid=309742" TargetMode="External"/><Relationship Id="rId851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850" Type="http://schemas.openxmlformats.org/officeDocument/2006/relationships/hyperlink" Target="http://www.bindingdb.org/bind/chemsearch/marvin/MolStructure.jsp?monomerid=309723" TargetMode="External"/><Relationship Id="rId409" Type="http://schemas.openxmlformats.org/officeDocument/2006/relationships/hyperlink" Target="http://www.bindingdb.org/bind/chemsearch/marvin/MolStructure.jsp?monomerid=309731" TargetMode="External"/><Relationship Id="rId404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646" Type="http://schemas.openxmlformats.org/officeDocument/2006/relationships/hyperlink" Target="http://www.bindingdb.org/bind/chemsearch/marvin/MolStructure.jsp?monomerid=570916" TargetMode="External"/><Relationship Id="rId888" Type="http://schemas.openxmlformats.org/officeDocument/2006/relationships/hyperlink" Target="http://www.bindingdb.org/jsp/dbsearch/PrimarySearch_ki.jsp?energyterm=kJ/mole&amp;tag=r21&amp;monomerid=309839&amp;enzyme=Tyrosine-protein+kinase+BTK+%5BC481S%5D&amp;column=ki&amp;startPg=0&amp;Increment=50&amp;submit=Search" TargetMode="External"/><Relationship Id="rId403" Type="http://schemas.openxmlformats.org/officeDocument/2006/relationships/hyperlink" Target="http://www.bindingdb.org/bind/chemsearch/marvin/MolStructure.jsp?monomerid=309729" TargetMode="External"/><Relationship Id="rId645" Type="http://schemas.openxmlformats.org/officeDocument/2006/relationships/hyperlink" Target="http://www.bindingdb.org/jsp/dbsearch/PrimarySearch_ki.jsp?energyterm=kJ/mole&amp;tag=r21&amp;monomerid=570927&amp;enzyme=Tyrosine-protein+kinase+BTK+%5BC481S%5D&amp;column=ki&amp;startPg=0&amp;Increment=50&amp;submit=Search" TargetMode="External"/><Relationship Id="rId887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402" Type="http://schemas.openxmlformats.org/officeDocument/2006/relationships/hyperlink" Target="http://www.bindingdb.org/jsp/dbsearch/PrimarySearch_ki.jsp?energyterm=kJ/mole&amp;tag=r21&amp;monomerid=309728&amp;enzyme=Tyrosine-protein+kinase+BTK+%5BC481S%5D&amp;column=ki&amp;startPg=0&amp;Increment=50&amp;submit=Search" TargetMode="External"/><Relationship Id="rId644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886" Type="http://schemas.openxmlformats.org/officeDocument/2006/relationships/hyperlink" Target="http://www.bindingdb.org/bind/chemsearch/marvin/MolStructure.jsp?monomerid=309839" TargetMode="External"/><Relationship Id="rId401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643" Type="http://schemas.openxmlformats.org/officeDocument/2006/relationships/hyperlink" Target="http://www.bindingdb.org/bind/chemsearch/marvin/MolStructure.jsp?monomerid=570927" TargetMode="External"/><Relationship Id="rId885" Type="http://schemas.openxmlformats.org/officeDocument/2006/relationships/hyperlink" Target="http://www.bindingdb.org/jsp/dbsearch/PrimarySearch_ki.jsp?energyterm=kJ/mole&amp;tag=r21&amp;monomerid=309825&amp;enzyme=Tyrosine-protein+kinase+BTK+%5BC481S%5D&amp;column=ki&amp;startPg=0&amp;Increment=50&amp;submit=Search" TargetMode="External"/><Relationship Id="rId408" Type="http://schemas.openxmlformats.org/officeDocument/2006/relationships/hyperlink" Target="http://www.bindingdb.org/jsp/dbsearch/PrimarySearch_ki.jsp?energyterm=kJ/mole&amp;tag=r21&amp;monomerid=309730&amp;enzyme=Tyrosine-protein+kinase+BTK+%5BC481S%5D&amp;column=ki&amp;startPg=0&amp;Increment=50&amp;submit=Search" TargetMode="External"/><Relationship Id="rId407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649" Type="http://schemas.openxmlformats.org/officeDocument/2006/relationships/hyperlink" Target="http://www.bindingdb.org/bind/chemsearch/marvin/MolStructure.jsp?monomerid=570916" TargetMode="External"/><Relationship Id="rId406" Type="http://schemas.openxmlformats.org/officeDocument/2006/relationships/hyperlink" Target="http://www.bindingdb.org/bind/chemsearch/marvin/MolStructure.jsp?monomerid=309730" TargetMode="External"/><Relationship Id="rId648" Type="http://schemas.openxmlformats.org/officeDocument/2006/relationships/hyperlink" Target="http://www.bindingdb.org/jsp/dbsearch/PrimarySearch_ki.jsp?energyterm=kJ/mole&amp;tag=r21&amp;monomerid=570916&amp;enzyme=Tyrosine-protein+kinase+BTK+%5BC481S%5D&amp;column=ki&amp;startPg=0&amp;Increment=50&amp;submit=Search" TargetMode="External"/><Relationship Id="rId405" Type="http://schemas.openxmlformats.org/officeDocument/2006/relationships/hyperlink" Target="http://www.bindingdb.org/jsp/dbsearch/PrimarySearch_ki.jsp?energyterm=kJ/mole&amp;tag=r21&amp;monomerid=309729&amp;enzyme=Tyrosine-protein+kinase+BTK+%5BC481S%5D&amp;column=ki&amp;startPg=0&amp;Increment=50&amp;submit=Search" TargetMode="External"/><Relationship Id="rId647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889" Type="http://schemas.openxmlformats.org/officeDocument/2006/relationships/hyperlink" Target="http://www.bindingdb.org/bind/chemsearch/marvin/MolStructure.jsp?monomerid=309840" TargetMode="External"/><Relationship Id="rId880" Type="http://schemas.openxmlformats.org/officeDocument/2006/relationships/hyperlink" Target="http://www.bindingdb.org/bind/chemsearch/marvin/MolStructure.jsp?monomerid=309823" TargetMode="External"/><Relationship Id="rId400" Type="http://schemas.openxmlformats.org/officeDocument/2006/relationships/hyperlink" Target="http://www.bindingdb.org/bind/chemsearch/marvin/MolStructure.jsp?monomerid=309728" TargetMode="External"/><Relationship Id="rId642" Type="http://schemas.openxmlformats.org/officeDocument/2006/relationships/hyperlink" Target="http://www.bindingdb.org/jsp/dbsearch/PrimarySearch_ki.jsp?energyterm=kJ/mole&amp;tag=r21&amp;monomerid=570927&amp;enzyme=Tyrosine-protein+kinase+BTK+%5BC481S%5D&amp;column=ki&amp;startPg=0&amp;Increment=50&amp;submit=Search" TargetMode="External"/><Relationship Id="rId884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641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883" Type="http://schemas.openxmlformats.org/officeDocument/2006/relationships/hyperlink" Target="http://www.bindingdb.org/bind/chemsearch/marvin/MolStructure.jsp?monomerid=309825" TargetMode="External"/><Relationship Id="rId640" Type="http://schemas.openxmlformats.org/officeDocument/2006/relationships/hyperlink" Target="http://www.bindingdb.org/bind/chemsearch/marvin/MolStructure.jsp?monomerid=570927" TargetMode="External"/><Relationship Id="rId882" Type="http://schemas.openxmlformats.org/officeDocument/2006/relationships/hyperlink" Target="http://www.bindingdb.org/jsp/dbsearch/PrimarySearch_ki.jsp?energyterm=kJ/mole&amp;tag=r21&amp;monomerid=309823&amp;enzyme=Tyrosine-protein+kinase+BTK+%5BC481S%5D&amp;column=ki&amp;startPg=0&amp;Increment=50&amp;submit=Search" TargetMode="External"/><Relationship Id="rId881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635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877" Type="http://schemas.openxmlformats.org/officeDocument/2006/relationships/hyperlink" Target="http://www.bindingdb.org/bind/chemsearch/marvin/MolStructure.jsp?monomerid=309822" TargetMode="External"/><Relationship Id="rId634" Type="http://schemas.openxmlformats.org/officeDocument/2006/relationships/hyperlink" Target="http://www.bindingdb.org/bind/chemsearch/marvin/MolStructure.jsp?monomerid=643174" TargetMode="External"/><Relationship Id="rId876" Type="http://schemas.openxmlformats.org/officeDocument/2006/relationships/hyperlink" Target="http://www.bindingdb.org/jsp/dbsearch/PrimarySearch_ki.jsp?energyterm=kJ/mole&amp;tag=r21&amp;monomerid=309821&amp;enzyme=Tyrosine-protein+kinase+BTK+%5BC481S%5D&amp;column=ki&amp;startPg=0&amp;Increment=50&amp;submit=Search" TargetMode="External"/><Relationship Id="rId633" Type="http://schemas.openxmlformats.org/officeDocument/2006/relationships/hyperlink" Target="http://www.bindingdb.org/jsp/dbsearch/PrimarySearch_ki.jsp?energyterm=kJ/mole&amp;tag=r21&amp;monomerid=499982&amp;enzyme=Tyrosine-protein+kinase+BTK+%5BC481S%5D&amp;column=ki&amp;startPg=0&amp;Increment=50&amp;submit=Search" TargetMode="External"/><Relationship Id="rId875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632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874" Type="http://schemas.openxmlformats.org/officeDocument/2006/relationships/hyperlink" Target="http://www.bindingdb.org/bind/chemsearch/marvin/MolStructure.jsp?monomerid=309821" TargetMode="External"/><Relationship Id="rId639" Type="http://schemas.openxmlformats.org/officeDocument/2006/relationships/hyperlink" Target="http://www.bindingdb.org/jsp/dbsearch/PrimarySearch_ki.jsp?energyterm=kJ/mole&amp;tag=r21&amp;monomerid=570927&amp;enzyme=Tyrosine-protein+kinase+BTK+%5BC481S%5D&amp;column=ki&amp;startPg=0&amp;Increment=50&amp;submit=Search" TargetMode="External"/><Relationship Id="rId638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637" Type="http://schemas.openxmlformats.org/officeDocument/2006/relationships/hyperlink" Target="http://www.bindingdb.org/bind/chemsearch/marvin/MolStructure.jsp?monomerid=570927" TargetMode="External"/><Relationship Id="rId879" Type="http://schemas.openxmlformats.org/officeDocument/2006/relationships/hyperlink" Target="http://www.bindingdb.org/jsp/dbsearch/PrimarySearch_ki.jsp?energyterm=kJ/mole&amp;tag=r21&amp;monomerid=309822&amp;enzyme=Tyrosine-protein+kinase+BTK+%5BC481S%5D&amp;column=ki&amp;startPg=0&amp;Increment=50&amp;submit=Search" TargetMode="External"/><Relationship Id="rId636" Type="http://schemas.openxmlformats.org/officeDocument/2006/relationships/hyperlink" Target="http://www.bindingdb.org/jsp/dbsearch/PrimarySearch_ki.jsp?energyterm=kJ/mole&amp;tag=r21&amp;monomerid=643174&amp;enzyme=Tyrosine-protein+kinase+BTK+%5BC481S%5D&amp;column=ki&amp;startPg=0&amp;Increment=50&amp;submit=Search" TargetMode="External"/><Relationship Id="rId878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631" Type="http://schemas.openxmlformats.org/officeDocument/2006/relationships/hyperlink" Target="http://www.bindingdb.org/bind/chemsearch/marvin/MolStructure.jsp?monomerid=499982" TargetMode="External"/><Relationship Id="rId873" Type="http://schemas.openxmlformats.org/officeDocument/2006/relationships/hyperlink" Target="http://www.bindingdb.org/jsp/dbsearch/PrimarySearch_ki.jsp?energyterm=kJ/mole&amp;tag=r21&amp;monomerid=309792&amp;enzyme=Tyrosine-protein+kinase+BTK+%5BC481S%5D&amp;column=ki&amp;startPg=0&amp;Increment=50&amp;submit=Search" TargetMode="External"/><Relationship Id="rId630" Type="http://schemas.openxmlformats.org/officeDocument/2006/relationships/hyperlink" Target="http://www.bindingdb.org/jsp/dbsearch/PrimarySearch_ki.jsp?energyterm=kJ/mole&amp;tag=r21&amp;monomerid=499969&amp;enzyme=Tyrosine-protein+kinase+BTK+%5BC481S%5D&amp;column=ki&amp;startPg=0&amp;Increment=50&amp;submit=Search" TargetMode="External"/><Relationship Id="rId872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871" Type="http://schemas.openxmlformats.org/officeDocument/2006/relationships/hyperlink" Target="http://www.bindingdb.org/bind/chemsearch/marvin/MolStructure.jsp?monomerid=309792" TargetMode="External"/><Relationship Id="rId870" Type="http://schemas.openxmlformats.org/officeDocument/2006/relationships/hyperlink" Target="http://www.bindingdb.org/jsp/dbsearch/PrimarySearch_ki.jsp?energyterm=kJ/mole&amp;tag=r21&amp;monomerid=309766&amp;enzyme=Tyrosine-protein+kinase+BTK+%5BC481S%5D&amp;column=ki&amp;startPg=0&amp;Increment=50&amp;submit=Search" TargetMode="External"/><Relationship Id="rId829" Type="http://schemas.openxmlformats.org/officeDocument/2006/relationships/hyperlink" Target="http://www.bindingdb.org/bind/chemsearch/marvin/MolStructure.jsp?monomerid=499972" TargetMode="External"/><Relationship Id="rId828" Type="http://schemas.openxmlformats.org/officeDocument/2006/relationships/hyperlink" Target="http://www.bindingdb.org/jsp/dbsearch/PrimarySearch_ki.jsp?energyterm=kJ/mole&amp;tag=r21&amp;monomerid=499978&amp;enzyme=Tyrosine-protein+kinase+BTK+%5BC481S%5D&amp;column=ki&amp;startPg=0&amp;Increment=50&amp;submit=Search" TargetMode="External"/><Relationship Id="rId827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822" Type="http://schemas.openxmlformats.org/officeDocument/2006/relationships/hyperlink" Target="http://www.bindingdb.org/jsp/dbsearch/PrimarySearch_ki.jsp?energyterm=kJ/mole&amp;tag=r21&amp;monomerid=570917&amp;enzyme=Tyrosine-protein+kinase+BTK+%5BC481S%5D&amp;column=ki&amp;startPg=0&amp;Increment=50&amp;submit=Search" TargetMode="External"/><Relationship Id="rId821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820" Type="http://schemas.openxmlformats.org/officeDocument/2006/relationships/hyperlink" Target="http://www.bindingdb.org/bind/chemsearch/marvin/MolStructure.jsp?monomerid=570917" TargetMode="External"/><Relationship Id="rId826" Type="http://schemas.openxmlformats.org/officeDocument/2006/relationships/hyperlink" Target="http://www.bindingdb.org/bind/chemsearch/marvin/MolStructure.jsp?monomerid=499978" TargetMode="External"/><Relationship Id="rId825" Type="http://schemas.openxmlformats.org/officeDocument/2006/relationships/hyperlink" Target="http://www.bindingdb.org/jsp/dbsearch/PrimarySearch_ki.jsp?energyterm=kJ/mole&amp;tag=r21&amp;monomerid=499937&amp;enzyme=Tyrosine-protein+kinase+BTK+%5BC481S%5D&amp;column=ki&amp;startPg=0&amp;Increment=50&amp;submit=Search" TargetMode="External"/><Relationship Id="rId824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823" Type="http://schemas.openxmlformats.org/officeDocument/2006/relationships/hyperlink" Target="http://www.bindingdb.org/bind/chemsearch/marvin/MolStructure.jsp?monomerid=499937" TargetMode="External"/><Relationship Id="rId819" Type="http://schemas.openxmlformats.org/officeDocument/2006/relationships/hyperlink" Target="http://www.bindingdb.org/jsp/dbsearch/PrimarySearch_ki.jsp?energyterm=kJ/mole&amp;tag=r21&amp;monomerid=570917&amp;enzyme=Tyrosine-protein+kinase+BTK+%5BC481S%5D&amp;column=ki&amp;startPg=0&amp;Increment=50&amp;submit=Search" TargetMode="External"/><Relationship Id="rId818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817" Type="http://schemas.openxmlformats.org/officeDocument/2006/relationships/hyperlink" Target="http://www.bindingdb.org/bind/chemsearch/marvin/MolStructure.jsp?monomerid=570917" TargetMode="External"/><Relationship Id="rId816" Type="http://schemas.openxmlformats.org/officeDocument/2006/relationships/hyperlink" Target="http://www.bindingdb.org/jsp/dbsearch/PrimarySearch_ki.jsp?energyterm=kJ/mole&amp;tag=r21&amp;monomerid=570917&amp;enzyme=Tyrosine-protein+kinase+BTK+%5BC481S%5D&amp;column=ki&amp;startPg=0&amp;Increment=50&amp;submit=Search" TargetMode="External"/><Relationship Id="rId811" Type="http://schemas.openxmlformats.org/officeDocument/2006/relationships/hyperlink" Target="http://www.bindingdb.org/bind/chemsearch/marvin/MolStructure.jsp?monomerid=570931" TargetMode="External"/><Relationship Id="rId810" Type="http://schemas.openxmlformats.org/officeDocument/2006/relationships/hyperlink" Target="http://www.bindingdb.org/jsp/dbsearch/PrimarySearch_ki.jsp?energyterm=kJ/mole&amp;tag=r21&amp;monomerid=570931&amp;enzyme=Tyrosine-protein+kinase+BTK+%5BC481S%5D&amp;column=ki&amp;startPg=0&amp;Increment=50&amp;submit=Search" TargetMode="External"/><Relationship Id="rId815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814" Type="http://schemas.openxmlformats.org/officeDocument/2006/relationships/hyperlink" Target="http://www.bindingdb.org/bind/chemsearch/marvin/MolStructure.jsp?monomerid=570917" TargetMode="External"/><Relationship Id="rId813" Type="http://schemas.openxmlformats.org/officeDocument/2006/relationships/hyperlink" Target="http://www.bindingdb.org/jsp/dbsearch/PrimarySearch_ki.jsp?energyterm=kJ/mole&amp;tag=r21&amp;monomerid=570931&amp;enzyme=Tyrosine-protein+kinase+BTK+%5BC481S%5D&amp;column=ki&amp;startPg=0&amp;Increment=50&amp;submit=Search" TargetMode="External"/><Relationship Id="rId812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609" Type="http://schemas.openxmlformats.org/officeDocument/2006/relationships/hyperlink" Target="http://www.bindingdb.org/jsp/dbsearch/PrimarySearch_ki.jsp?energyterm=kJ/mole&amp;tag=r21&amp;monomerid=412861&amp;enzyme=Tyrosine-protein+kinase+BTK+%5BC481S%5D&amp;column=ki&amp;startPg=0&amp;Increment=50&amp;submit=Search" TargetMode="External"/><Relationship Id="rId608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607" Type="http://schemas.openxmlformats.org/officeDocument/2006/relationships/hyperlink" Target="http://www.bindingdb.org/bind/chemsearch/marvin/MolStructure.jsp?monomerid=412861" TargetMode="External"/><Relationship Id="rId849" Type="http://schemas.openxmlformats.org/officeDocument/2006/relationships/hyperlink" Target="http://www.bindingdb.org/jsp/dbsearch/PrimarySearch_ki.jsp?energyterm=kJ/mole&amp;tag=r21&amp;monomerid=309721&amp;enzyme=Tyrosine-protein+kinase+BTK+%5BC481S%5D&amp;column=ki&amp;startPg=0&amp;Increment=50&amp;submit=Search" TargetMode="External"/><Relationship Id="rId602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844" Type="http://schemas.openxmlformats.org/officeDocument/2006/relationships/hyperlink" Target="http://www.bindingdb.org/bind/chemsearch/marvin/MolStructure.jsp?monomerid=309717" TargetMode="External"/><Relationship Id="rId601" Type="http://schemas.openxmlformats.org/officeDocument/2006/relationships/hyperlink" Target="http://www.bindingdb.org/bind/chemsearch/marvin/MolStructure.jsp?monomerid=412846" TargetMode="External"/><Relationship Id="rId843" Type="http://schemas.openxmlformats.org/officeDocument/2006/relationships/hyperlink" Target="http://www.bindingdb.org/jsp/dbsearch/PrimarySearch_ki.jsp?energyterm=kJ/mole&amp;tag=r21&amp;monomerid=309716&amp;enzyme=Tyrosine-protein+kinase+BTK+%5BC481S%5D&amp;column=ki&amp;startPg=0&amp;Increment=50&amp;submit=Search" TargetMode="External"/><Relationship Id="rId600" Type="http://schemas.openxmlformats.org/officeDocument/2006/relationships/hyperlink" Target="http://www.bindingdb.org/jsp/dbsearch/PrimarySearch_ki.jsp?energyterm=kJ/mole&amp;tag=r21&amp;monomerid=412842&amp;enzyme=Tyrosine-protein+kinase+BTK+%5BC481S%5D&amp;column=ki&amp;startPg=0&amp;Increment=50&amp;submit=Search" TargetMode="External"/><Relationship Id="rId842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841" Type="http://schemas.openxmlformats.org/officeDocument/2006/relationships/hyperlink" Target="http://www.bindingdb.org/bind/chemsearch/marvin/MolStructure.jsp?monomerid=309716" TargetMode="External"/><Relationship Id="rId606" Type="http://schemas.openxmlformats.org/officeDocument/2006/relationships/hyperlink" Target="http://www.bindingdb.org/jsp/dbsearch/PrimarySearch_ki.jsp?energyterm=kJ/mole&amp;tag=r21&amp;monomerid=412860&amp;enzyme=Tyrosine-protein+kinase+BTK+%5BC481S%5D&amp;column=ki&amp;startPg=0&amp;Increment=50&amp;submit=Search" TargetMode="External"/><Relationship Id="rId848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605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847" Type="http://schemas.openxmlformats.org/officeDocument/2006/relationships/hyperlink" Target="http://www.bindingdb.org/bind/chemsearch/marvin/MolStructure.jsp?monomerid=309721" TargetMode="External"/><Relationship Id="rId604" Type="http://schemas.openxmlformats.org/officeDocument/2006/relationships/hyperlink" Target="http://www.bindingdb.org/bind/chemsearch/marvin/MolStructure.jsp?monomerid=412860" TargetMode="External"/><Relationship Id="rId846" Type="http://schemas.openxmlformats.org/officeDocument/2006/relationships/hyperlink" Target="http://www.bindingdb.org/jsp/dbsearch/PrimarySearch_ki.jsp?energyterm=kJ/mole&amp;tag=r21&amp;monomerid=309717&amp;enzyme=Tyrosine-protein+kinase+BTK+%5BC481S%5D&amp;column=ki&amp;startPg=0&amp;Increment=50&amp;submit=Search" TargetMode="External"/><Relationship Id="rId603" Type="http://schemas.openxmlformats.org/officeDocument/2006/relationships/hyperlink" Target="http://www.bindingdb.org/jsp/dbsearch/PrimarySearch_ki.jsp?energyterm=kJ/mole&amp;tag=r21&amp;monomerid=412846&amp;enzyme=Tyrosine-protein+kinase+BTK+%5BC481S%5D&amp;column=ki&amp;startPg=0&amp;Increment=50&amp;submit=Search" TargetMode="External"/><Relationship Id="rId845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840" Type="http://schemas.openxmlformats.org/officeDocument/2006/relationships/hyperlink" Target="http://www.bindingdb.org/jsp/dbsearch/PrimarySearch_ki.jsp?energyterm=kJ/mole&amp;tag=r21&amp;monomerid=499927&amp;enzyme=Tyrosine-protein+kinase+BTK+%5BC481S%5D&amp;column=ki&amp;startPg=0&amp;Increment=50&amp;submit=Search" TargetMode="External"/><Relationship Id="rId839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838" Type="http://schemas.openxmlformats.org/officeDocument/2006/relationships/hyperlink" Target="http://www.bindingdb.org/bind/chemsearch/marvin/MolStructure.jsp?monomerid=499927" TargetMode="External"/><Relationship Id="rId833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832" Type="http://schemas.openxmlformats.org/officeDocument/2006/relationships/hyperlink" Target="http://www.bindingdb.org/bind/chemsearch/marvin/MolStructure.jsp?monomerid=499935" TargetMode="External"/><Relationship Id="rId831" Type="http://schemas.openxmlformats.org/officeDocument/2006/relationships/hyperlink" Target="http://www.bindingdb.org/jsp/dbsearch/PrimarySearch_ki.jsp?energyterm=kJ/mole&amp;tag=r21&amp;monomerid=499972&amp;enzyme=Tyrosine-protein+kinase+BTK+%5BC481S%5D&amp;column=ki&amp;startPg=0&amp;Increment=50&amp;submit=Search" TargetMode="External"/><Relationship Id="rId830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837" Type="http://schemas.openxmlformats.org/officeDocument/2006/relationships/hyperlink" Target="http://www.bindingdb.org/jsp/dbsearch/PrimarySearch_ki.jsp?energyterm=kJ/mole&amp;tag=r21&amp;monomerid=499939&amp;enzyme=Tyrosine-protein+kinase+BTK+%5BC481S%5D&amp;column=ki&amp;startPg=0&amp;Increment=50&amp;submit=Search" TargetMode="External"/><Relationship Id="rId836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835" Type="http://schemas.openxmlformats.org/officeDocument/2006/relationships/hyperlink" Target="http://www.bindingdb.org/bind/chemsearch/marvin/MolStructure.jsp?monomerid=499939" TargetMode="External"/><Relationship Id="rId834" Type="http://schemas.openxmlformats.org/officeDocument/2006/relationships/hyperlink" Target="http://www.bindingdb.org/jsp/dbsearch/PrimarySearch_ki.jsp?energyterm=kJ/mole&amp;tag=r21&amp;monomerid=499935&amp;enzyme=Tyrosine-protein+kinase+BTK+%5BC481S%5D&amp;column=ki&amp;startPg=0&amp;Increment=50&amp;submit=Search" TargetMode="External"/><Relationship Id="rId228" Type="http://schemas.openxmlformats.org/officeDocument/2006/relationships/hyperlink" Target="http://www.bindingdb.org/jsp/dbsearch/PrimarySearch_ki.jsp?energyterm=kJ/mole&amp;tag=r21&amp;monomerid=570913&amp;enzyme=Tyrosine-protein+kinase+BTK+%5BC481S%5D&amp;column=ki&amp;startPg=0&amp;Increment=50&amp;submit=Search" TargetMode="External"/><Relationship Id="rId227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469" Type="http://schemas.openxmlformats.org/officeDocument/2006/relationships/hyperlink" Target="http://www.bindingdb.org/bind/chemsearch/marvin/MolStructure.jsp?monomerid=309770" TargetMode="External"/><Relationship Id="rId226" Type="http://schemas.openxmlformats.org/officeDocument/2006/relationships/hyperlink" Target="http://www.bindingdb.org/bind/chemsearch/marvin/MolStructure.jsp?monomerid=570913" TargetMode="External"/><Relationship Id="rId468" Type="http://schemas.openxmlformats.org/officeDocument/2006/relationships/hyperlink" Target="http://www.bindingdb.org/jsp/dbsearch/PrimarySearch_ki.jsp?energyterm=kJ/mole&amp;tag=r21&amp;monomerid=309767&amp;enzyme=Tyrosine-protein+kinase+BTK+%5BC481S%5D&amp;column=ki&amp;startPg=0&amp;Increment=50&amp;submit=Search" TargetMode="External"/><Relationship Id="rId225" Type="http://schemas.openxmlformats.org/officeDocument/2006/relationships/hyperlink" Target="http://www.bindingdb.org/jsp/dbsearch/PrimarySearch_ki.jsp?energyterm=kJ/mole&amp;tag=r21&amp;monomerid=570913&amp;enzyme=Tyrosine-protein+kinase+BTK+%5BC481S%5D&amp;column=ki&amp;startPg=0&amp;Increment=50&amp;submit=Search" TargetMode="External"/><Relationship Id="rId467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229" Type="http://schemas.openxmlformats.org/officeDocument/2006/relationships/hyperlink" Target="http://www.bindingdb.org/bind/chemsearch/marvin/MolStructure.jsp?monomerid=634114" TargetMode="External"/><Relationship Id="rId220" Type="http://schemas.openxmlformats.org/officeDocument/2006/relationships/hyperlink" Target="http://www.bindingdb.org/bind/chemsearch/marvin/MolStructure.jsp?monomerid=570913" TargetMode="External"/><Relationship Id="rId462" Type="http://schemas.openxmlformats.org/officeDocument/2006/relationships/hyperlink" Target="http://www.bindingdb.org/jsp/dbsearch/PrimarySearch_ki.jsp?energyterm=kJ/mole&amp;tag=r21&amp;monomerid=309754&amp;enzyme=Tyrosine-protein+kinase+BTK+%5BC481S%5D&amp;column=ki&amp;startPg=0&amp;Increment=50&amp;submit=Search" TargetMode="External"/><Relationship Id="rId461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460" Type="http://schemas.openxmlformats.org/officeDocument/2006/relationships/hyperlink" Target="http://www.bindingdb.org/bind/chemsearch/marvin/MolStructure.jsp?monomerid=309754" TargetMode="External"/><Relationship Id="rId224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466" Type="http://schemas.openxmlformats.org/officeDocument/2006/relationships/hyperlink" Target="http://www.bindingdb.org/bind/chemsearch/marvin/MolStructure.jsp?monomerid=309767" TargetMode="External"/><Relationship Id="rId223" Type="http://schemas.openxmlformats.org/officeDocument/2006/relationships/hyperlink" Target="http://www.bindingdb.org/bind/chemsearch/marvin/MolStructure.jsp?monomerid=570913" TargetMode="External"/><Relationship Id="rId465" Type="http://schemas.openxmlformats.org/officeDocument/2006/relationships/hyperlink" Target="http://www.bindingdb.org/jsp/dbsearch/PrimarySearch_ki.jsp?energyterm=kJ/mole&amp;tag=r21&amp;monomerid=309761&amp;enzyme=Tyrosine-protein+kinase+BTK+%5BC481S%5D&amp;column=ki&amp;startPg=0&amp;Increment=50&amp;submit=Search" TargetMode="External"/><Relationship Id="rId222" Type="http://schemas.openxmlformats.org/officeDocument/2006/relationships/hyperlink" Target="http://www.bindingdb.org/jsp/dbsearch/PrimarySearch_ki.jsp?energyterm=kJ/mole&amp;tag=r21&amp;monomerid=570913&amp;enzyme=Tyrosine-protein+kinase+BTK+%5BC481S%5D&amp;column=ki&amp;startPg=0&amp;Increment=50&amp;submit=Search" TargetMode="External"/><Relationship Id="rId464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221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463" Type="http://schemas.openxmlformats.org/officeDocument/2006/relationships/hyperlink" Target="http://www.bindingdb.org/bind/chemsearch/marvin/MolStructure.jsp?monomerid=309761" TargetMode="External"/><Relationship Id="rId217" Type="http://schemas.openxmlformats.org/officeDocument/2006/relationships/hyperlink" Target="http://www.bindingdb.org/bind/chemsearch/marvin/MolStructure.jsp?monomerid=634117" TargetMode="External"/><Relationship Id="rId459" Type="http://schemas.openxmlformats.org/officeDocument/2006/relationships/hyperlink" Target="http://www.bindingdb.org/jsp/dbsearch/PrimarySearch_ki.jsp?energyterm=kJ/mole&amp;tag=r21&amp;monomerid=309751&amp;enzyme=Tyrosine-protein+kinase+BTK+%5BC481S%5D&amp;column=ki&amp;startPg=0&amp;Increment=50&amp;submit=Search" TargetMode="External"/><Relationship Id="rId216" Type="http://schemas.openxmlformats.org/officeDocument/2006/relationships/hyperlink" Target="http://www.bindingdb.org/jsp/dbsearch/PrimarySearch_ki.jsp?energyterm=kJ/mole&amp;tag=r21&amp;monomerid=643176&amp;enzyme=Tyrosine-protein+kinase+BTK+%5BC481S%5D&amp;column=ki&amp;startPg=0&amp;Increment=50&amp;submit=Search" TargetMode="External"/><Relationship Id="rId458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215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457" Type="http://schemas.openxmlformats.org/officeDocument/2006/relationships/hyperlink" Target="http://www.bindingdb.org/bind/chemsearch/marvin/MolStructure.jsp?monomerid=309751" TargetMode="External"/><Relationship Id="rId699" Type="http://schemas.openxmlformats.org/officeDocument/2006/relationships/hyperlink" Target="http://www.bindingdb.org/jsp/dbsearch/PrimarySearch_ki.jsp?energyterm=kJ/mole&amp;tag=r21&amp;monomerid=570924&amp;enzyme=Tyrosine-protein+kinase+BTK+%5BC481S%5D&amp;column=ki&amp;startPg=0&amp;Increment=50&amp;submit=Search" TargetMode="External"/><Relationship Id="rId214" Type="http://schemas.openxmlformats.org/officeDocument/2006/relationships/hyperlink" Target="http://www.bindingdb.org/bind/chemsearch/marvin/MolStructure.jsp?monomerid=643176" TargetMode="External"/><Relationship Id="rId456" Type="http://schemas.openxmlformats.org/officeDocument/2006/relationships/hyperlink" Target="http://www.bindingdb.org/jsp/dbsearch/PrimarySearch_ki.jsp?energyterm=kJ/mole&amp;tag=r21&amp;monomerid=309750&amp;enzyme=Tyrosine-protein+kinase+BTK+%5BC481S%5D&amp;column=ki&amp;startPg=0&amp;Increment=50&amp;submit=Search" TargetMode="External"/><Relationship Id="rId698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219" Type="http://schemas.openxmlformats.org/officeDocument/2006/relationships/hyperlink" Target="http://www.bindingdb.org/jsp/dbsearch/PrimarySearch_ki.jsp?energyterm=kJ/mole&amp;tag=r21&amp;monomerid=634117&amp;enzyme=Tyrosine-protein+kinase+BTK+%5BC481S%5D&amp;column=ki&amp;startPg=0&amp;Increment=50&amp;submit=Search" TargetMode="External"/><Relationship Id="rId218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451" Type="http://schemas.openxmlformats.org/officeDocument/2006/relationships/hyperlink" Target="http://www.bindingdb.org/bind/chemsearch/marvin/MolStructure.jsp?monomerid=309749" TargetMode="External"/><Relationship Id="rId693" Type="http://schemas.openxmlformats.org/officeDocument/2006/relationships/hyperlink" Target="http://www.bindingdb.org/jsp/dbsearch/PrimarySearch_ki.jsp?energyterm=kJ/mole&amp;tag=r21&amp;monomerid=499970&amp;enzyme=Tyrosine-protein+kinase+BTK+%5BC481S%5D&amp;column=ki&amp;startPg=0&amp;Increment=50&amp;submit=Search" TargetMode="External"/><Relationship Id="rId450" Type="http://schemas.openxmlformats.org/officeDocument/2006/relationships/hyperlink" Target="http://www.bindingdb.org/jsp/dbsearch/PrimarySearch_ki.jsp?energyterm=kJ/mole&amp;tag=r21&amp;monomerid=309748&amp;enzyme=Tyrosine-protein+kinase+BTK+%5BC481S%5D&amp;column=ki&amp;startPg=0&amp;Increment=50&amp;submit=Search" TargetMode="External"/><Relationship Id="rId692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691" Type="http://schemas.openxmlformats.org/officeDocument/2006/relationships/hyperlink" Target="http://www.bindingdb.org/bind/chemsearch/marvin/MolStructure.jsp?monomerid=499970" TargetMode="External"/><Relationship Id="rId690" Type="http://schemas.openxmlformats.org/officeDocument/2006/relationships/hyperlink" Target="http://www.bindingdb.org/jsp/dbsearch/PrimarySearch_ki.jsp?energyterm=kJ/mole&amp;tag=r21&amp;monomerid=499990&amp;enzyme=Tyrosine-protein+kinase+BTK+%5BC481S%5D&amp;column=ki&amp;startPg=0&amp;Increment=50&amp;submit=Search" TargetMode="External"/><Relationship Id="rId213" Type="http://schemas.openxmlformats.org/officeDocument/2006/relationships/hyperlink" Target="http://www.bindingdb.org/jsp/dbsearch/PrimarySearch_ki.jsp?energyterm=kJ/mole&amp;tag=r21&amp;monomerid=588276&amp;enzyme=Tyrosine-protein+kinase+BTK+%5BC481S%5D&amp;column=ki&amp;startPg=0&amp;Increment=50&amp;submit=Search" TargetMode="External"/><Relationship Id="rId455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697" Type="http://schemas.openxmlformats.org/officeDocument/2006/relationships/hyperlink" Target="http://www.bindingdb.org/bind/chemsearch/marvin/MolStructure.jsp?monomerid=570924" TargetMode="External"/><Relationship Id="rId212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454" Type="http://schemas.openxmlformats.org/officeDocument/2006/relationships/hyperlink" Target="http://www.bindingdb.org/bind/chemsearch/marvin/MolStructure.jsp?monomerid=309750" TargetMode="External"/><Relationship Id="rId696" Type="http://schemas.openxmlformats.org/officeDocument/2006/relationships/hyperlink" Target="http://www.bindingdb.org/jsp/dbsearch/PrimarySearch_ki.jsp?energyterm=kJ/mole&amp;tag=r21&amp;monomerid=570924&amp;enzyme=Tyrosine-protein+kinase+BTK+%5BC481S%5D&amp;column=ki&amp;startPg=0&amp;Increment=50&amp;submit=Search" TargetMode="External"/><Relationship Id="rId211" Type="http://schemas.openxmlformats.org/officeDocument/2006/relationships/hyperlink" Target="http://www.bindingdb.org/bind/chemsearch/marvin/MolStructure.jsp?monomerid=588276" TargetMode="External"/><Relationship Id="rId453" Type="http://schemas.openxmlformats.org/officeDocument/2006/relationships/hyperlink" Target="http://www.bindingdb.org/jsp/dbsearch/PrimarySearch_ki.jsp?energyterm=kJ/mole&amp;tag=r21&amp;monomerid=309749&amp;enzyme=Tyrosine-protein+kinase+BTK+%5BC481S%5D&amp;column=ki&amp;startPg=0&amp;Increment=50&amp;submit=Search" TargetMode="External"/><Relationship Id="rId695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210" Type="http://schemas.openxmlformats.org/officeDocument/2006/relationships/hyperlink" Target="http://www.bindingdb.org/jsp/dbsearch/PrimarySearch_ki.jsp?energyterm=kJ/mole&amp;tag=r21&amp;monomerid=588276&amp;enzyme=Tyrosine-protein+kinase+BTK+%5BC481S%5D&amp;column=ki&amp;startPg=0&amp;Increment=50&amp;submit=Search" TargetMode="External"/><Relationship Id="rId452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694" Type="http://schemas.openxmlformats.org/officeDocument/2006/relationships/hyperlink" Target="http://www.bindingdb.org/bind/chemsearch/marvin/MolStructure.jsp?monomerid=570924" TargetMode="External"/><Relationship Id="rId491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490" Type="http://schemas.openxmlformats.org/officeDocument/2006/relationships/hyperlink" Target="http://www.bindingdb.org/bind/chemsearch/marvin/MolStructure.jsp?monomerid=309810" TargetMode="External"/><Relationship Id="rId249" Type="http://schemas.openxmlformats.org/officeDocument/2006/relationships/hyperlink" Target="http://www.bindingdb.org/jsp/dbsearch/PrimarySearch_ki.jsp?energyterm=kJ/mole&amp;tag=r21&amp;monomerid=50357312&amp;enzyme=Tyrosine-protein+kinase+BTK+%5BC481S%5D&amp;column=ki&amp;startPg=0&amp;Increment=50&amp;submit=Search" TargetMode="External"/><Relationship Id="rId248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247" Type="http://schemas.openxmlformats.org/officeDocument/2006/relationships/hyperlink" Target="http://www.bindingdb.org/bind/chemsearch/marvin/MolStructure.jsp?monomerid=50357312" TargetMode="External"/><Relationship Id="rId489" Type="http://schemas.openxmlformats.org/officeDocument/2006/relationships/hyperlink" Target="http://www.bindingdb.org/jsp/dbsearch/PrimarySearch_ki.jsp?energyterm=kJ/mole&amp;tag=r21&amp;monomerid=309809&amp;enzyme=Tyrosine-protein+kinase+BTK+%5BC481S%5D&amp;column=ki&amp;startPg=0&amp;Increment=50&amp;submit=Search" TargetMode="External"/><Relationship Id="rId242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484" Type="http://schemas.openxmlformats.org/officeDocument/2006/relationships/hyperlink" Target="http://www.bindingdb.org/bind/chemsearch/marvin/MolStructure.jsp?monomerid=309808" TargetMode="External"/><Relationship Id="rId241" Type="http://schemas.openxmlformats.org/officeDocument/2006/relationships/hyperlink" Target="http://www.bindingdb.org/bind/chemsearch/marvin/MolStructure.jsp?monomerid=635648" TargetMode="External"/><Relationship Id="rId483" Type="http://schemas.openxmlformats.org/officeDocument/2006/relationships/hyperlink" Target="http://www.bindingdb.org/jsp/dbsearch/PrimarySearch_ki.jsp?energyterm=kJ/mole&amp;tag=r21&amp;monomerid=309792&amp;enzyme=Tyrosine-protein+kinase+BTK+%5BC481S%5D&amp;column=ki&amp;startPg=0&amp;Increment=50&amp;submit=Search" TargetMode="External"/><Relationship Id="rId240" Type="http://schemas.openxmlformats.org/officeDocument/2006/relationships/hyperlink" Target="http://www.bindingdb.org/jsp/dbsearch/PrimarySearch_ki.jsp?energyterm=kJ/mole&amp;tag=r21&amp;monomerid=635664&amp;enzyme=Tyrosine-protein+kinase+BTK+%5BC481S%5D&amp;column=ki&amp;startPg=0&amp;Increment=50&amp;submit=Search" TargetMode="External"/><Relationship Id="rId482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481" Type="http://schemas.openxmlformats.org/officeDocument/2006/relationships/hyperlink" Target="http://www.bindingdb.org/bind/chemsearch/marvin/MolStructure.jsp?monomerid=309792" TargetMode="External"/><Relationship Id="rId246" Type="http://schemas.openxmlformats.org/officeDocument/2006/relationships/hyperlink" Target="http://www.bindingdb.org/jsp/dbsearch/PrimarySearch_ki.jsp?energyterm=kJ/mole&amp;tag=r21&amp;monomerid=635697&amp;enzyme=Tyrosine-protein+kinase+BTK+%5BC481S%5D&amp;column=ki&amp;startPg=0&amp;Increment=50&amp;submit=Search" TargetMode="External"/><Relationship Id="rId488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245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487" Type="http://schemas.openxmlformats.org/officeDocument/2006/relationships/hyperlink" Target="http://www.bindingdb.org/bind/chemsearch/marvin/MolStructure.jsp?monomerid=309809" TargetMode="External"/><Relationship Id="rId244" Type="http://schemas.openxmlformats.org/officeDocument/2006/relationships/hyperlink" Target="http://www.bindingdb.org/bind/chemsearch/marvin/MolStructure.jsp?monomerid=635697" TargetMode="External"/><Relationship Id="rId486" Type="http://schemas.openxmlformats.org/officeDocument/2006/relationships/hyperlink" Target="http://www.bindingdb.org/jsp/dbsearch/PrimarySearch_ki.jsp?energyterm=kJ/mole&amp;tag=r21&amp;monomerid=309808&amp;enzyme=Tyrosine-protein+kinase+BTK+%5BC481S%5D&amp;column=ki&amp;startPg=0&amp;Increment=50&amp;submit=Search" TargetMode="External"/><Relationship Id="rId243" Type="http://schemas.openxmlformats.org/officeDocument/2006/relationships/hyperlink" Target="http://www.bindingdb.org/jsp/dbsearch/PrimarySearch_ki.jsp?energyterm=kJ/mole&amp;tag=r21&amp;monomerid=635648&amp;enzyme=Tyrosine-protein+kinase+BTK+%5BC481S%5D&amp;column=ki&amp;startPg=0&amp;Increment=50&amp;submit=Search" TargetMode="External"/><Relationship Id="rId485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480" Type="http://schemas.openxmlformats.org/officeDocument/2006/relationships/hyperlink" Target="http://www.bindingdb.org/jsp/dbsearch/PrimarySearch_ki.jsp?energyterm=kJ/mole&amp;tag=r21&amp;monomerid=309790&amp;enzyme=Tyrosine-protein+kinase+BTK+%5BC481S%5D&amp;column=ki&amp;startPg=0&amp;Increment=50&amp;submit=Search" TargetMode="External"/><Relationship Id="rId239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238" Type="http://schemas.openxmlformats.org/officeDocument/2006/relationships/hyperlink" Target="http://www.bindingdb.org/bind/chemsearch/marvin/MolStructure.jsp?monomerid=635664" TargetMode="External"/><Relationship Id="rId237" Type="http://schemas.openxmlformats.org/officeDocument/2006/relationships/hyperlink" Target="http://www.bindingdb.org/jsp/dbsearch/PrimarySearch_ki.jsp?energyterm=kJ/mole&amp;tag=r21&amp;monomerid=635557&amp;enzyme=Tyrosine-protein+kinase+BTK+%5BC481S%5D&amp;column=ki&amp;startPg=0&amp;Increment=50&amp;submit=Search" TargetMode="External"/><Relationship Id="rId479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236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478" Type="http://schemas.openxmlformats.org/officeDocument/2006/relationships/hyperlink" Target="http://www.bindingdb.org/bind/chemsearch/marvin/MolStructure.jsp?monomerid=309790" TargetMode="External"/><Relationship Id="rId231" Type="http://schemas.openxmlformats.org/officeDocument/2006/relationships/hyperlink" Target="http://www.bindingdb.org/jsp/dbsearch/PrimarySearch_ki.jsp?energyterm=kJ/mole&amp;tag=r21&amp;monomerid=634114&amp;enzyme=Tyrosine-protein+kinase+BTK+%5BC481S%5D&amp;column=ki&amp;startPg=0&amp;Increment=50&amp;submit=Search" TargetMode="External"/><Relationship Id="rId473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230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472" Type="http://schemas.openxmlformats.org/officeDocument/2006/relationships/hyperlink" Target="http://www.bindingdb.org/bind/chemsearch/marvin/MolStructure.jsp?monomerid=309774" TargetMode="External"/><Relationship Id="rId471" Type="http://schemas.openxmlformats.org/officeDocument/2006/relationships/hyperlink" Target="http://www.bindingdb.org/jsp/dbsearch/PrimarySearch_ki.jsp?energyterm=kJ/mole&amp;tag=r21&amp;monomerid=309770&amp;enzyme=Tyrosine-protein+kinase+BTK+%5BC481S%5D&amp;column=ki&amp;startPg=0&amp;Increment=50&amp;submit=Search" TargetMode="External"/><Relationship Id="rId470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235" Type="http://schemas.openxmlformats.org/officeDocument/2006/relationships/hyperlink" Target="http://www.bindingdb.org/bind/chemsearch/marvin/MolStructure.jsp?monomerid=635557" TargetMode="External"/><Relationship Id="rId477" Type="http://schemas.openxmlformats.org/officeDocument/2006/relationships/hyperlink" Target="http://www.bindingdb.org/jsp/dbsearch/PrimarySearch_ki.jsp?energyterm=kJ/mole&amp;tag=r21&amp;monomerid=309789&amp;enzyme=Tyrosine-protein+kinase+BTK+%5BC481S%5D&amp;column=ki&amp;startPg=0&amp;Increment=50&amp;submit=Search" TargetMode="External"/><Relationship Id="rId234" Type="http://schemas.openxmlformats.org/officeDocument/2006/relationships/hyperlink" Target="http://www.bindingdb.org/jsp/dbsearch/PrimarySearch_ki.jsp?energyterm=kJ/mole&amp;tag=r21&amp;monomerid=643173&amp;enzyme=Tyrosine-protein+kinase+BTK+%5BC481S%5D&amp;column=ki&amp;startPg=0&amp;Increment=50&amp;submit=Search" TargetMode="External"/><Relationship Id="rId476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233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475" Type="http://schemas.openxmlformats.org/officeDocument/2006/relationships/hyperlink" Target="http://www.bindingdb.org/bind/chemsearch/marvin/MolStructure.jsp?monomerid=309789" TargetMode="External"/><Relationship Id="rId232" Type="http://schemas.openxmlformats.org/officeDocument/2006/relationships/hyperlink" Target="http://www.bindingdb.org/bind/chemsearch/marvin/MolStructure.jsp?monomerid=643173" TargetMode="External"/><Relationship Id="rId474" Type="http://schemas.openxmlformats.org/officeDocument/2006/relationships/hyperlink" Target="http://www.bindingdb.org/jsp/dbsearch/PrimarySearch_ki.jsp?energyterm=kJ/mole&amp;tag=r21&amp;monomerid=309774&amp;enzyme=Tyrosine-protein+kinase+BTK+%5BC481S%5D&amp;column=ki&amp;startPg=0&amp;Increment=50&amp;submit=Search" TargetMode="External"/><Relationship Id="rId1015" Type="http://schemas.openxmlformats.org/officeDocument/2006/relationships/hyperlink" Target="http://www.bindingdb.org/bind/chemsearch/marvin/MolStructure.jsp?monomerid=412844" TargetMode="External"/><Relationship Id="rId1016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1017" Type="http://schemas.openxmlformats.org/officeDocument/2006/relationships/hyperlink" Target="http://www.bindingdb.org/jsp/dbsearch/PrimarySearch_ki.jsp?energyterm=kJ/mole&amp;tag=r21&amp;monomerid=412844&amp;enzyme=Tyrosine-protein+kinase+BTK+%5BC481S%5D&amp;column=ki&amp;startPg=0&amp;Increment=50&amp;submit=Search" TargetMode="External"/><Relationship Id="rId1018" Type="http://schemas.openxmlformats.org/officeDocument/2006/relationships/hyperlink" Target="http://www.bindingdb.org/bind/chemsearch/marvin/MolStructure.jsp?monomerid=309715" TargetMode="External"/><Relationship Id="rId1019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426" Type="http://schemas.openxmlformats.org/officeDocument/2006/relationships/hyperlink" Target="http://www.bindingdb.org/jsp/dbsearch/PrimarySearch_ki.jsp?energyterm=kJ/mole&amp;tag=r21&amp;monomerid=309737&amp;enzyme=Tyrosine-protein+kinase+BTK+%5BC481S%5D&amp;column=ki&amp;startPg=0&amp;Increment=50&amp;submit=Search" TargetMode="External"/><Relationship Id="rId668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425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667" Type="http://schemas.openxmlformats.org/officeDocument/2006/relationships/hyperlink" Target="http://www.bindingdb.org/bind/chemsearch/marvin/MolStructure.jsp?monomerid=570916" TargetMode="External"/><Relationship Id="rId424" Type="http://schemas.openxmlformats.org/officeDocument/2006/relationships/hyperlink" Target="http://www.bindingdb.org/bind/chemsearch/marvin/MolStructure.jsp?monomerid=309737" TargetMode="External"/><Relationship Id="rId666" Type="http://schemas.openxmlformats.org/officeDocument/2006/relationships/hyperlink" Target="http://www.bindingdb.org/jsp/dbsearch/PrimarySearch_ki.jsp?energyterm=kJ/mole&amp;tag=r21&amp;monomerid=499963&amp;enzyme=Tyrosine-protein+kinase+BTK+%5BC481S%5D&amp;column=ki&amp;startPg=0&amp;Increment=50&amp;submit=Search" TargetMode="External"/><Relationship Id="rId423" Type="http://schemas.openxmlformats.org/officeDocument/2006/relationships/hyperlink" Target="http://www.bindingdb.org/jsp/dbsearch/PrimarySearch_ki.jsp?energyterm=kJ/mole&amp;tag=r21&amp;monomerid=309735&amp;enzyme=Tyrosine-protein+kinase+BTK+%5BC481S%5D&amp;column=ki&amp;startPg=0&amp;Increment=50&amp;submit=Search" TargetMode="External"/><Relationship Id="rId665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429" Type="http://schemas.openxmlformats.org/officeDocument/2006/relationships/hyperlink" Target="http://www.bindingdb.org/jsp/dbsearch/PrimarySearch_ki.jsp?energyterm=kJ/mole&amp;tag=r21&amp;monomerid=309738&amp;enzyme=Tyrosine-protein+kinase+BTK+%5BC481S%5D&amp;column=ki&amp;startPg=0&amp;Increment=50&amp;submit=Search" TargetMode="External"/><Relationship Id="rId428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427" Type="http://schemas.openxmlformats.org/officeDocument/2006/relationships/hyperlink" Target="http://www.bindingdb.org/bind/chemsearch/marvin/MolStructure.jsp?monomerid=309738" TargetMode="External"/><Relationship Id="rId669" Type="http://schemas.openxmlformats.org/officeDocument/2006/relationships/hyperlink" Target="http://www.bindingdb.org/jsp/dbsearch/PrimarySearch_ki.jsp?energyterm=kJ/mole&amp;tag=r21&amp;monomerid=570916&amp;enzyme=Tyrosine-protein+kinase+BTK+%5BC481S%5D&amp;column=ki&amp;startPg=0&amp;Increment=50&amp;submit=Search" TargetMode="External"/><Relationship Id="rId660" Type="http://schemas.openxmlformats.org/officeDocument/2006/relationships/hyperlink" Target="http://www.bindingdb.org/jsp/dbsearch/PrimarySearch_ki.jsp?energyterm=kJ/mole&amp;tag=r21&amp;monomerid=499977&amp;enzyme=Tyrosine-protein+kinase+BTK+%5BC481S%5D&amp;column=ki&amp;startPg=0&amp;Increment=50&amp;submit=Search" TargetMode="External"/><Relationship Id="rId1010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422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664" Type="http://schemas.openxmlformats.org/officeDocument/2006/relationships/hyperlink" Target="http://www.bindingdb.org/bind/chemsearch/marvin/MolStructure.jsp?monomerid=499963" TargetMode="External"/><Relationship Id="rId1011" Type="http://schemas.openxmlformats.org/officeDocument/2006/relationships/hyperlink" Target="http://www.bindingdb.org/jsp/dbsearch/PrimarySearch_ki.jsp?energyterm=kJ/mole&amp;tag=r21&amp;monomerid=412854&amp;enzyme=Tyrosine-protein+kinase+BTK+%5BC481S%5D&amp;column=ki&amp;startPg=0&amp;Increment=50&amp;submit=Search" TargetMode="External"/><Relationship Id="rId421" Type="http://schemas.openxmlformats.org/officeDocument/2006/relationships/hyperlink" Target="http://www.bindingdb.org/bind/chemsearch/marvin/MolStructure.jsp?monomerid=309735" TargetMode="External"/><Relationship Id="rId663" Type="http://schemas.openxmlformats.org/officeDocument/2006/relationships/hyperlink" Target="http://www.bindingdb.org/jsp/dbsearch/PrimarySearch_ki.jsp?energyterm=kJ/mole&amp;tag=r21&amp;monomerid=499973&amp;enzyme=Tyrosine-protein+kinase+BTK+%5BC481S%5D&amp;column=ki&amp;startPg=0&amp;Increment=50&amp;submit=Search" TargetMode="External"/><Relationship Id="rId1012" Type="http://schemas.openxmlformats.org/officeDocument/2006/relationships/hyperlink" Target="http://www.bindingdb.org/bind/chemsearch/marvin/MolStructure.jsp?monomerid=412854" TargetMode="External"/><Relationship Id="rId420" Type="http://schemas.openxmlformats.org/officeDocument/2006/relationships/hyperlink" Target="http://www.bindingdb.org/jsp/dbsearch/PrimarySearch_ki.jsp?energyterm=kJ/mole&amp;tag=r21&amp;monomerid=309734&amp;enzyme=Tyrosine-protein+kinase+BTK+%5BC481S%5D&amp;column=ki&amp;startPg=0&amp;Increment=50&amp;submit=Search" TargetMode="External"/><Relationship Id="rId662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1013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661" Type="http://schemas.openxmlformats.org/officeDocument/2006/relationships/hyperlink" Target="http://www.bindingdb.org/bind/chemsearch/marvin/MolStructure.jsp?monomerid=499973" TargetMode="External"/><Relationship Id="rId1014" Type="http://schemas.openxmlformats.org/officeDocument/2006/relationships/hyperlink" Target="http://www.bindingdb.org/jsp/dbsearch/PrimarySearch_ki.jsp?energyterm=kJ/mole&amp;tag=r21&amp;monomerid=412854&amp;enzyme=Tyrosine-protein+kinase+BTK+%5BC481S%5D&amp;column=ki&amp;startPg=0&amp;Increment=50&amp;submit=Search" TargetMode="External"/><Relationship Id="rId1004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1005" Type="http://schemas.openxmlformats.org/officeDocument/2006/relationships/hyperlink" Target="http://www.bindingdb.org/jsp/dbsearch/PrimarySearch_ki.jsp?energyterm=kJ/mole&amp;tag=r21&amp;monomerid=499921&amp;enzyme=Tyrosine-protein+kinase+BTK+%5BC481S%5D&amp;column=ki&amp;startPg=0&amp;Increment=50&amp;submit=Search" TargetMode="External"/><Relationship Id="rId1006" Type="http://schemas.openxmlformats.org/officeDocument/2006/relationships/hyperlink" Target="http://www.bindingdb.org/bind/chemsearch/marvin/MolStructure.jsp?monomerid=499923" TargetMode="External"/><Relationship Id="rId1007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1008" Type="http://schemas.openxmlformats.org/officeDocument/2006/relationships/hyperlink" Target="http://www.bindingdb.org/jsp/dbsearch/PrimarySearch_ki.jsp?energyterm=kJ/mole&amp;tag=r21&amp;monomerid=499923&amp;enzyme=Tyrosine-protein+kinase+BTK+%5BC481S%5D&amp;column=ki&amp;startPg=0&amp;Increment=50&amp;submit=Search" TargetMode="External"/><Relationship Id="rId1009" Type="http://schemas.openxmlformats.org/officeDocument/2006/relationships/hyperlink" Target="http://www.bindingdb.org/bind/chemsearch/marvin/MolStructure.jsp?monomerid=412854" TargetMode="External"/><Relationship Id="rId415" Type="http://schemas.openxmlformats.org/officeDocument/2006/relationships/hyperlink" Target="http://www.bindingdb.org/bind/chemsearch/marvin/MolStructure.jsp?monomerid=309733" TargetMode="External"/><Relationship Id="rId657" Type="http://schemas.openxmlformats.org/officeDocument/2006/relationships/hyperlink" Target="http://www.bindingdb.org/jsp/dbsearch/PrimarySearch_ki.jsp?energyterm=kJ/mole&amp;tag=r21&amp;monomerid=499928&amp;enzyme=Tyrosine-protein+kinase+BTK+%5BC481S%5D&amp;column=ki&amp;startPg=0&amp;Increment=50&amp;submit=Search" TargetMode="External"/><Relationship Id="rId899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414" Type="http://schemas.openxmlformats.org/officeDocument/2006/relationships/hyperlink" Target="http://www.bindingdb.org/jsp/dbsearch/PrimarySearch_ki.jsp?energyterm=kJ/mole&amp;tag=r21&amp;monomerid=309732&amp;enzyme=Tyrosine-protein+kinase+BTK+%5BC481S%5D&amp;column=ki&amp;startPg=0&amp;Increment=50&amp;submit=Search" TargetMode="External"/><Relationship Id="rId656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898" Type="http://schemas.openxmlformats.org/officeDocument/2006/relationships/hyperlink" Target="http://www.bindingdb.org/bind/chemsearch/marvin/MolStructure.jsp?monomerid=309854" TargetMode="External"/><Relationship Id="rId413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655" Type="http://schemas.openxmlformats.org/officeDocument/2006/relationships/hyperlink" Target="http://www.bindingdb.org/bind/chemsearch/marvin/MolStructure.jsp?monomerid=499928" TargetMode="External"/><Relationship Id="rId897" Type="http://schemas.openxmlformats.org/officeDocument/2006/relationships/hyperlink" Target="http://www.bindingdb.org/jsp/dbsearch/PrimarySearch_ki.jsp?energyterm=kJ/mole&amp;tag=r21&amp;monomerid=309849&amp;enzyme=Tyrosine-protein+kinase+BTK+%5BC481S%5D&amp;column=ki&amp;startPg=0&amp;Increment=50&amp;submit=Search" TargetMode="External"/><Relationship Id="rId412" Type="http://schemas.openxmlformats.org/officeDocument/2006/relationships/hyperlink" Target="http://www.bindingdb.org/bind/chemsearch/marvin/MolStructure.jsp?monomerid=309732" TargetMode="External"/><Relationship Id="rId654" Type="http://schemas.openxmlformats.org/officeDocument/2006/relationships/hyperlink" Target="http://www.bindingdb.org/jsp/dbsearch/PrimarySearch_ki.jsp?energyterm=kJ/mole&amp;tag=r21&amp;monomerid=570916&amp;enzyme=Tyrosine-protein+kinase+BTK+%5BC481S%5D&amp;column=ki&amp;startPg=0&amp;Increment=50&amp;submit=Search" TargetMode="External"/><Relationship Id="rId896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419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418" Type="http://schemas.openxmlformats.org/officeDocument/2006/relationships/hyperlink" Target="http://www.bindingdb.org/bind/chemsearch/marvin/MolStructure.jsp?monomerid=309734" TargetMode="External"/><Relationship Id="rId417" Type="http://schemas.openxmlformats.org/officeDocument/2006/relationships/hyperlink" Target="http://www.bindingdb.org/jsp/dbsearch/PrimarySearch_ki.jsp?energyterm=kJ/mole&amp;tag=r21&amp;monomerid=309733&amp;enzyme=Tyrosine-protein+kinase+BTK+%5BC481S%5D&amp;column=ki&amp;startPg=0&amp;Increment=50&amp;submit=Search" TargetMode="External"/><Relationship Id="rId659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416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658" Type="http://schemas.openxmlformats.org/officeDocument/2006/relationships/hyperlink" Target="http://www.bindingdb.org/bind/chemsearch/marvin/MolStructure.jsp?monomerid=499977" TargetMode="External"/><Relationship Id="rId891" Type="http://schemas.openxmlformats.org/officeDocument/2006/relationships/hyperlink" Target="http://www.bindingdb.org/jsp/dbsearch/PrimarySearch_ki.jsp?energyterm=kJ/mole&amp;tag=r21&amp;monomerid=309840&amp;enzyme=Tyrosine-protein+kinase+BTK+%5BC481S%5D&amp;column=ki&amp;startPg=0&amp;Increment=50&amp;submit=Search" TargetMode="External"/><Relationship Id="rId890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411" Type="http://schemas.openxmlformats.org/officeDocument/2006/relationships/hyperlink" Target="http://www.bindingdb.org/jsp/dbsearch/PrimarySearch_ki.jsp?energyterm=kJ/mole&amp;tag=r21&amp;monomerid=309731&amp;enzyme=Tyrosine-protein+kinase+BTK+%5BC481S%5D&amp;column=ki&amp;startPg=0&amp;Increment=50&amp;submit=Search" TargetMode="External"/><Relationship Id="rId653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895" Type="http://schemas.openxmlformats.org/officeDocument/2006/relationships/hyperlink" Target="http://www.bindingdb.org/bind/chemsearch/marvin/MolStructure.jsp?monomerid=309849" TargetMode="External"/><Relationship Id="rId1000" Type="http://schemas.openxmlformats.org/officeDocument/2006/relationships/hyperlink" Target="http://www.bindingdb.org/bind/chemsearch/marvin/MolStructure.jsp?monomerid=499930" TargetMode="External"/><Relationship Id="rId410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652" Type="http://schemas.openxmlformats.org/officeDocument/2006/relationships/hyperlink" Target="http://www.bindingdb.org/bind/chemsearch/marvin/MolStructure.jsp?monomerid=570916" TargetMode="External"/><Relationship Id="rId894" Type="http://schemas.openxmlformats.org/officeDocument/2006/relationships/hyperlink" Target="http://www.bindingdb.org/jsp/dbsearch/PrimarySearch_ki.jsp?energyterm=kJ/mole&amp;tag=r21&amp;monomerid=309845&amp;enzyme=Tyrosine-protein+kinase+BTK+%5BC481S%5D&amp;column=ki&amp;startPg=0&amp;Increment=50&amp;submit=Search" TargetMode="External"/><Relationship Id="rId1001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651" Type="http://schemas.openxmlformats.org/officeDocument/2006/relationships/hyperlink" Target="http://www.bindingdb.org/jsp/dbsearch/PrimarySearch_ki.jsp?energyterm=kJ/mole&amp;tag=r21&amp;monomerid=570916&amp;enzyme=Tyrosine-protein+kinase+BTK+%5BC481S%5D&amp;column=ki&amp;startPg=0&amp;Increment=50&amp;submit=Search" TargetMode="External"/><Relationship Id="rId893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1002" Type="http://schemas.openxmlformats.org/officeDocument/2006/relationships/hyperlink" Target="http://www.bindingdb.org/jsp/dbsearch/PrimarySearch_ki.jsp?energyterm=kJ/mole&amp;tag=r21&amp;monomerid=499930&amp;enzyme=Tyrosine-protein+kinase+BTK+%5BC481S%5D&amp;column=ki&amp;startPg=0&amp;Increment=50&amp;submit=Search" TargetMode="External"/><Relationship Id="rId650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892" Type="http://schemas.openxmlformats.org/officeDocument/2006/relationships/hyperlink" Target="http://www.bindingdb.org/bind/chemsearch/marvin/MolStructure.jsp?monomerid=309845" TargetMode="External"/><Relationship Id="rId1003" Type="http://schemas.openxmlformats.org/officeDocument/2006/relationships/hyperlink" Target="http://www.bindingdb.org/bind/chemsearch/marvin/MolStructure.jsp?monomerid=499921" TargetMode="External"/><Relationship Id="rId206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448" Type="http://schemas.openxmlformats.org/officeDocument/2006/relationships/hyperlink" Target="http://www.bindingdb.org/bind/chemsearch/marvin/MolStructure.jsp?monomerid=309748" TargetMode="External"/><Relationship Id="rId205" Type="http://schemas.openxmlformats.org/officeDocument/2006/relationships/hyperlink" Target="http://www.bindingdb.org/bind/chemsearch/marvin/MolStructure.jsp?monomerid=643175" TargetMode="External"/><Relationship Id="rId447" Type="http://schemas.openxmlformats.org/officeDocument/2006/relationships/hyperlink" Target="http://www.bindingdb.org/jsp/dbsearch/PrimarySearch_ki.jsp?energyterm=kJ/mole&amp;tag=r21&amp;monomerid=309747&amp;enzyme=Tyrosine-protein+kinase+BTK+%5BC481S%5D&amp;column=ki&amp;startPg=0&amp;Increment=50&amp;submit=Search" TargetMode="External"/><Relationship Id="rId689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204" Type="http://schemas.openxmlformats.org/officeDocument/2006/relationships/hyperlink" Target="http://www.bindingdb.org/jsp/dbsearch/PrimarySearch_ki.jsp?energyterm=kJ/mole&amp;tag=r21&amp;monomerid=634113&amp;enzyme=Tyrosine-protein+kinase+BTK+%5BC481S%5D&amp;column=ki&amp;startPg=0&amp;Increment=50&amp;submit=Search" TargetMode="External"/><Relationship Id="rId446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688" Type="http://schemas.openxmlformats.org/officeDocument/2006/relationships/hyperlink" Target="http://www.bindingdb.org/bind/chemsearch/marvin/MolStructure.jsp?monomerid=499990" TargetMode="External"/><Relationship Id="rId203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445" Type="http://schemas.openxmlformats.org/officeDocument/2006/relationships/hyperlink" Target="http://www.bindingdb.org/bind/chemsearch/marvin/MolStructure.jsp?monomerid=309747" TargetMode="External"/><Relationship Id="rId687" Type="http://schemas.openxmlformats.org/officeDocument/2006/relationships/hyperlink" Target="http://www.bindingdb.org/jsp/dbsearch/PrimarySearch_ki.jsp?energyterm=kJ/mole&amp;tag=r21&amp;monomerid=570921&amp;enzyme=Tyrosine-protein+kinase+BTK+%5BC481S%5D&amp;column=ki&amp;startPg=0&amp;Increment=50&amp;submit=Search" TargetMode="External"/><Relationship Id="rId209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208" Type="http://schemas.openxmlformats.org/officeDocument/2006/relationships/hyperlink" Target="http://www.bindingdb.org/bind/chemsearch/marvin/MolStructure.jsp?monomerid=588276" TargetMode="External"/><Relationship Id="rId207" Type="http://schemas.openxmlformats.org/officeDocument/2006/relationships/hyperlink" Target="http://www.bindingdb.org/jsp/dbsearch/PrimarySearch_ki.jsp?energyterm=kJ/mole&amp;tag=r21&amp;monomerid=643175&amp;enzyme=Tyrosine-protein+kinase+BTK+%5BC481S%5D&amp;column=ki&amp;startPg=0&amp;Increment=50&amp;submit=Search" TargetMode="External"/><Relationship Id="rId449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440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682" Type="http://schemas.openxmlformats.org/officeDocument/2006/relationships/hyperlink" Target="http://www.bindingdb.org/bind/chemsearch/marvin/MolStructure.jsp?monomerid=570921" TargetMode="External"/><Relationship Id="rId681" Type="http://schemas.openxmlformats.org/officeDocument/2006/relationships/hyperlink" Target="http://www.bindingdb.org/jsp/dbsearch/PrimarySearch_ki.jsp?energyterm=kJ/mole&amp;tag=r21&amp;monomerid=570921&amp;enzyme=Tyrosine-protein+kinase+BTK+%5BC481S%5D&amp;column=ki&amp;startPg=0&amp;Increment=50&amp;submit=Search" TargetMode="External"/><Relationship Id="rId1030" Type="http://schemas.openxmlformats.org/officeDocument/2006/relationships/drawing" Target="../drawings/drawing9.xml"/><Relationship Id="rId680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202" Type="http://schemas.openxmlformats.org/officeDocument/2006/relationships/hyperlink" Target="http://www.bindingdb.org/bind/chemsearch/marvin/MolStructure.jsp?monomerid=634113" TargetMode="External"/><Relationship Id="rId444" Type="http://schemas.openxmlformats.org/officeDocument/2006/relationships/hyperlink" Target="http://www.bindingdb.org/jsp/dbsearch/PrimarySearch_ki.jsp?energyterm=kJ/mole&amp;tag=r21&amp;monomerid=309746&amp;enzyme=Tyrosine-protein+kinase+BTK+%5BC481S%5D&amp;column=ki&amp;startPg=0&amp;Increment=50&amp;submit=Search" TargetMode="External"/><Relationship Id="rId686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201" Type="http://schemas.openxmlformats.org/officeDocument/2006/relationships/hyperlink" Target="http://www.bindingdb.org/jsp/dbsearch/PrimarySearch_ki.jsp?energyterm=kJ/mole&amp;tag=r21&amp;monomerid=499812&amp;enzyme=Tyrosine-protein+kinase+BTK+%5BC481S%5D&amp;column=ki&amp;startPg=0&amp;Increment=50&amp;submit=Search" TargetMode="External"/><Relationship Id="rId443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685" Type="http://schemas.openxmlformats.org/officeDocument/2006/relationships/hyperlink" Target="http://www.bindingdb.org/bind/chemsearch/marvin/MolStructure.jsp?monomerid=570921" TargetMode="External"/><Relationship Id="rId200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442" Type="http://schemas.openxmlformats.org/officeDocument/2006/relationships/hyperlink" Target="http://www.bindingdb.org/bind/chemsearch/marvin/MolStructure.jsp?monomerid=309746" TargetMode="External"/><Relationship Id="rId684" Type="http://schemas.openxmlformats.org/officeDocument/2006/relationships/hyperlink" Target="http://www.bindingdb.org/jsp/dbsearch/PrimarySearch_ki.jsp?energyterm=kJ/mole&amp;tag=r21&amp;monomerid=570921&amp;enzyme=Tyrosine-protein+kinase+BTK+%5BC481S%5D&amp;column=ki&amp;startPg=0&amp;Increment=50&amp;submit=Search" TargetMode="External"/><Relationship Id="rId441" Type="http://schemas.openxmlformats.org/officeDocument/2006/relationships/hyperlink" Target="http://www.bindingdb.org/jsp/dbsearch/PrimarySearch_ki.jsp?energyterm=kJ/mole&amp;tag=r21&amp;monomerid=309745&amp;enzyme=Tyrosine-protein+kinase+BTK+%5BC481S%5D&amp;column=ki&amp;startPg=0&amp;Increment=50&amp;submit=Search" TargetMode="External"/><Relationship Id="rId683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1026" Type="http://schemas.openxmlformats.org/officeDocument/2006/relationships/hyperlink" Target="http://www.bindingdb.org/jsp/dbsearch/PrimarySearch_ki.jsp?energyterm=kJ/mole&amp;tag=r21&amp;monomerid=309713&amp;enzyme=Tyrosine-protein+kinase+BTK+%5BC481S%5D&amp;column=ki&amp;startPg=0&amp;Increment=50&amp;submit=Search" TargetMode="External"/><Relationship Id="rId1027" Type="http://schemas.openxmlformats.org/officeDocument/2006/relationships/hyperlink" Target="http://www.bindingdb.org/bind/chemsearch/marvin/MolStructure.jsp?monomerid=412844" TargetMode="External"/><Relationship Id="rId1028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1029" Type="http://schemas.openxmlformats.org/officeDocument/2006/relationships/hyperlink" Target="http://www.bindingdb.org/jsp/dbsearch/PrimarySearch_ki.jsp?energyterm=kJ/mole&amp;tag=r21&amp;monomerid=412844&amp;enzyme=Tyrosine-protein+kinase+BTK+%5BC481S%5D&amp;column=ki&amp;startPg=0&amp;Increment=50&amp;submit=Search" TargetMode="External"/><Relationship Id="rId437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679" Type="http://schemas.openxmlformats.org/officeDocument/2006/relationships/hyperlink" Target="http://www.bindingdb.org/bind/chemsearch/marvin/MolStructure.jsp?monomerid=570921" TargetMode="External"/><Relationship Id="rId436" Type="http://schemas.openxmlformats.org/officeDocument/2006/relationships/hyperlink" Target="http://www.bindingdb.org/bind/chemsearch/marvin/MolStructure.jsp?monomerid=309744" TargetMode="External"/><Relationship Id="rId678" Type="http://schemas.openxmlformats.org/officeDocument/2006/relationships/hyperlink" Target="http://www.bindingdb.org/jsp/dbsearch/PrimarySearch_ki.jsp?energyterm=kJ/mole&amp;tag=r21&amp;monomerid=499919&amp;enzyme=Tyrosine-protein+kinase+BTK+%5BC481S%5D&amp;column=ki&amp;startPg=0&amp;Increment=50&amp;submit=Search" TargetMode="External"/><Relationship Id="rId435" Type="http://schemas.openxmlformats.org/officeDocument/2006/relationships/hyperlink" Target="http://www.bindingdb.org/jsp/dbsearch/PrimarySearch_ki.jsp?energyterm=kJ/mole&amp;tag=r21&amp;monomerid=309741&amp;enzyme=Tyrosine-protein+kinase+BTK+%5BC481S%5D&amp;column=ki&amp;startPg=0&amp;Increment=50&amp;submit=Search" TargetMode="External"/><Relationship Id="rId677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434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676" Type="http://schemas.openxmlformats.org/officeDocument/2006/relationships/hyperlink" Target="http://www.bindingdb.org/bind/chemsearch/marvin/MolStructure.jsp?monomerid=499919" TargetMode="External"/><Relationship Id="rId439" Type="http://schemas.openxmlformats.org/officeDocument/2006/relationships/hyperlink" Target="http://www.bindingdb.org/bind/chemsearch/marvin/MolStructure.jsp?monomerid=309745" TargetMode="External"/><Relationship Id="rId438" Type="http://schemas.openxmlformats.org/officeDocument/2006/relationships/hyperlink" Target="http://www.bindingdb.org/jsp/dbsearch/PrimarySearch_ki.jsp?energyterm=kJ/mole&amp;tag=r21&amp;monomerid=309744&amp;enzyme=Tyrosine-protein+kinase+BTK+%5BC481S%5D&amp;column=ki&amp;startPg=0&amp;Increment=50&amp;submit=Search" TargetMode="External"/><Relationship Id="rId671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670" Type="http://schemas.openxmlformats.org/officeDocument/2006/relationships/hyperlink" Target="http://www.bindingdb.org/bind/chemsearch/marvin/MolStructure.jsp?monomerid=570916" TargetMode="External"/><Relationship Id="rId1020" Type="http://schemas.openxmlformats.org/officeDocument/2006/relationships/hyperlink" Target="http://www.bindingdb.org/jsp/dbsearch/PrimarySearch_ki.jsp?energyterm=kJ/mole&amp;tag=r21&amp;monomerid=309715&amp;enzyme=Tyrosine-protein+kinase+BTK+%5BC481S%5D&amp;column=ki&amp;startPg=0&amp;Increment=50&amp;submit=Search" TargetMode="External"/><Relationship Id="rId1021" Type="http://schemas.openxmlformats.org/officeDocument/2006/relationships/hyperlink" Target="http://www.bindingdb.org/bind/chemsearch/marvin/MolStructure.jsp?monomerid=309714" TargetMode="External"/><Relationship Id="rId433" Type="http://schemas.openxmlformats.org/officeDocument/2006/relationships/hyperlink" Target="http://www.bindingdb.org/bind/chemsearch/marvin/MolStructure.jsp?monomerid=309741" TargetMode="External"/><Relationship Id="rId675" Type="http://schemas.openxmlformats.org/officeDocument/2006/relationships/hyperlink" Target="http://www.bindingdb.org/jsp/dbsearch/PrimarySearch_ki.jsp?energyterm=kJ/mole&amp;tag=r21&amp;monomerid=570916&amp;enzyme=Tyrosine-protein+kinase+BTK+%5BC481S%5D&amp;column=ki&amp;startPg=0&amp;Increment=50&amp;submit=Search" TargetMode="External"/><Relationship Id="rId1022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432" Type="http://schemas.openxmlformats.org/officeDocument/2006/relationships/hyperlink" Target="http://www.bindingdb.org/jsp/dbsearch/PrimarySearch_ki.jsp?energyterm=kJ/mole&amp;tag=r21&amp;monomerid=309739&amp;enzyme=Tyrosine-protein+kinase+BTK+%5BC481S%5D&amp;column=ki&amp;startPg=0&amp;Increment=50&amp;submit=Search" TargetMode="External"/><Relationship Id="rId674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1023" Type="http://schemas.openxmlformats.org/officeDocument/2006/relationships/hyperlink" Target="http://www.bindingdb.org/jsp/dbsearch/PrimarySearch_ki.jsp?energyterm=kJ/mole&amp;tag=r21&amp;monomerid=309714&amp;enzyme=Tyrosine-protein+kinase+BTK+%5BC481S%5D&amp;column=ki&amp;startPg=0&amp;Increment=50&amp;submit=Search" TargetMode="External"/><Relationship Id="rId431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Relationship Id="rId673" Type="http://schemas.openxmlformats.org/officeDocument/2006/relationships/hyperlink" Target="http://www.bindingdb.org/bind/chemsearch/marvin/MolStructure.jsp?monomerid=570916" TargetMode="External"/><Relationship Id="rId1024" Type="http://schemas.openxmlformats.org/officeDocument/2006/relationships/hyperlink" Target="http://www.bindingdb.org/bind/chemsearch/marvin/MolStructure.jsp?monomerid=309713" TargetMode="External"/><Relationship Id="rId430" Type="http://schemas.openxmlformats.org/officeDocument/2006/relationships/hyperlink" Target="http://www.bindingdb.org/bind/chemsearch/marvin/MolStructure.jsp?monomerid=309739" TargetMode="External"/><Relationship Id="rId672" Type="http://schemas.openxmlformats.org/officeDocument/2006/relationships/hyperlink" Target="http://www.bindingdb.org/jsp/dbsearch/PrimarySearch_ki.jsp?energyterm=kJ/mole&amp;tag=r21&amp;monomerid=570916&amp;enzyme=Tyrosine-protein+kinase+BTK+%5BC481S%5D&amp;column=ki&amp;startPg=0&amp;Increment=50&amp;submit=Search" TargetMode="External"/><Relationship Id="rId1025" Type="http://schemas.openxmlformats.org/officeDocument/2006/relationships/hyperlink" Target="http://www.bindingdb.org/jsp/dbsearch/PrimarySearch_ki.jsp?energyterm=kJ/mole&amp;tag=pol&amp;polymerid=502&amp;target=Tyrosine-protein+kinase+BTK+%5BC481S%5D&amp;column=ki&amp;startPg=0&amp;Increment=50&amp;submit=Search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5.88"/>
    <col customWidth="1" min="2" max="2" width="22.88"/>
    <col customWidth="1" min="3" max="3" width="18.63"/>
    <col customWidth="1" min="11" max="11" width="16.13"/>
    <col customWidth="1" min="12" max="12" width="22.25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8</v>
      </c>
      <c r="J1" s="1" t="s">
        <v>9</v>
      </c>
      <c r="K1" s="1" t="s">
        <v>10</v>
      </c>
      <c r="L1" s="1" t="s">
        <v>11</v>
      </c>
    </row>
    <row r="2">
      <c r="A2" s="3">
        <v>1.0</v>
      </c>
      <c r="B2" s="3" t="s">
        <v>12</v>
      </c>
      <c r="C2" s="3">
        <f>0.012*1000</f>
        <v>12</v>
      </c>
      <c r="D2" s="3">
        <f>0.011*60</f>
        <v>0.66</v>
      </c>
      <c r="E2" s="3"/>
      <c r="F2" s="3">
        <v>0.95</v>
      </c>
      <c r="G2" s="3"/>
      <c r="H2" s="3">
        <v>0.24</v>
      </c>
      <c r="I2" s="4" t="s">
        <v>13</v>
      </c>
      <c r="J2" s="5"/>
      <c r="K2" s="3" t="s">
        <v>14</v>
      </c>
      <c r="L2" s="3" t="s">
        <v>15</v>
      </c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</row>
    <row r="3">
      <c r="A3" s="3">
        <v>2.0</v>
      </c>
      <c r="B3" s="3" t="s">
        <v>16</v>
      </c>
      <c r="C3" s="3">
        <f>0.00024*1000</f>
        <v>0.24</v>
      </c>
      <c r="D3" s="3">
        <f>0.0021*60</f>
        <v>0.126</v>
      </c>
      <c r="E3" s="3"/>
      <c r="F3" s="3">
        <v>8.7</v>
      </c>
      <c r="G3" s="3"/>
      <c r="H3" s="3" t="s">
        <v>17</v>
      </c>
      <c r="I3" s="4" t="s">
        <v>18</v>
      </c>
      <c r="J3" s="5"/>
      <c r="K3" s="3" t="s">
        <v>14</v>
      </c>
      <c r="L3" s="3" t="s">
        <v>15</v>
      </c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</row>
    <row r="4">
      <c r="A4" s="6">
        <v>3.0</v>
      </c>
      <c r="B4" s="6" t="s">
        <v>19</v>
      </c>
      <c r="C4" s="6">
        <v>1.17</v>
      </c>
      <c r="D4" s="7">
        <f>0.14</f>
        <v>0.14</v>
      </c>
      <c r="E4" s="6"/>
      <c r="F4" s="6">
        <v>2.0</v>
      </c>
      <c r="G4" s="7"/>
      <c r="H4" s="7"/>
      <c r="I4" s="8" t="s">
        <v>20</v>
      </c>
      <c r="J4" s="7"/>
      <c r="K4" s="6" t="s">
        <v>21</v>
      </c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</row>
    <row r="5">
      <c r="A5" s="6">
        <v>4.0</v>
      </c>
      <c r="B5" s="6" t="s">
        <v>22</v>
      </c>
      <c r="C5" s="6">
        <v>0.78</v>
      </c>
      <c r="D5" s="7">
        <f>0.15</f>
        <v>0.15</v>
      </c>
      <c r="E5" s="6"/>
      <c r="F5" s="6">
        <v>3.2</v>
      </c>
      <c r="G5" s="7"/>
      <c r="H5" s="7"/>
      <c r="I5" s="8" t="s">
        <v>23</v>
      </c>
      <c r="J5" s="7"/>
      <c r="K5" s="6" t="s">
        <v>21</v>
      </c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</row>
    <row r="6">
      <c r="A6" s="9">
        <v>5.0</v>
      </c>
      <c r="B6" s="9" t="s">
        <v>24</v>
      </c>
      <c r="C6" s="9">
        <v>0.15</v>
      </c>
      <c r="D6" s="9">
        <v>0.13</v>
      </c>
      <c r="E6" s="9"/>
      <c r="F6" s="9">
        <v>14.2</v>
      </c>
      <c r="G6" s="10"/>
      <c r="H6" s="10"/>
      <c r="I6" s="8" t="s">
        <v>25</v>
      </c>
      <c r="J6" s="10"/>
      <c r="K6" s="9" t="s">
        <v>21</v>
      </c>
      <c r="L6" s="9" t="s">
        <v>26</v>
      </c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>
      <c r="A7" s="6">
        <v>6.0</v>
      </c>
      <c r="B7" s="6" t="s">
        <v>27</v>
      </c>
      <c r="C7" s="6">
        <v>0.01</v>
      </c>
      <c r="D7" s="6">
        <v>0.07</v>
      </c>
      <c r="E7" s="6"/>
      <c r="F7" s="6">
        <v>97.0</v>
      </c>
      <c r="G7" s="7"/>
      <c r="H7" s="7"/>
      <c r="I7" s="8" t="s">
        <v>28</v>
      </c>
      <c r="J7" s="7"/>
      <c r="K7" s="6" t="s">
        <v>21</v>
      </c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</row>
    <row r="8">
      <c r="A8" s="6">
        <v>1.0</v>
      </c>
      <c r="B8" s="6" t="s">
        <v>29</v>
      </c>
      <c r="C8" s="6">
        <v>0.38</v>
      </c>
      <c r="D8" s="6">
        <v>0.11</v>
      </c>
      <c r="E8" s="6"/>
      <c r="F8" s="6">
        <v>4.8</v>
      </c>
      <c r="G8" s="7"/>
      <c r="H8" s="7"/>
      <c r="I8" s="8" t="s">
        <v>30</v>
      </c>
      <c r="J8" s="7"/>
      <c r="K8" s="6" t="s">
        <v>31</v>
      </c>
      <c r="L8" s="6" t="s">
        <v>32</v>
      </c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</row>
    <row r="9">
      <c r="A9" s="9">
        <v>5.0</v>
      </c>
      <c r="B9" s="9" t="s">
        <v>33</v>
      </c>
      <c r="C9" s="9">
        <v>0.15</v>
      </c>
      <c r="D9" s="9">
        <v>0.13</v>
      </c>
      <c r="E9" s="9"/>
      <c r="F9" s="9">
        <v>14.2</v>
      </c>
      <c r="G9" s="10"/>
      <c r="H9" s="10"/>
      <c r="I9" s="8" t="s">
        <v>25</v>
      </c>
      <c r="J9" s="10"/>
      <c r="K9" s="9" t="s">
        <v>31</v>
      </c>
      <c r="L9" s="9" t="s">
        <v>34</v>
      </c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>
      <c r="A10" s="6">
        <v>7.0</v>
      </c>
      <c r="B10" s="6" t="s">
        <v>35</v>
      </c>
      <c r="C10" s="6">
        <v>0.12</v>
      </c>
      <c r="D10" s="6">
        <v>0.15</v>
      </c>
      <c r="E10" s="6"/>
      <c r="F10" s="6">
        <v>20.7</v>
      </c>
      <c r="G10" s="6"/>
      <c r="H10" s="6">
        <v>1.6</v>
      </c>
      <c r="I10" s="8" t="s">
        <v>36</v>
      </c>
      <c r="J10" s="7"/>
      <c r="K10" s="6" t="s">
        <v>31</v>
      </c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</row>
    <row r="11">
      <c r="A11" s="6">
        <v>8.0</v>
      </c>
      <c r="B11" s="6" t="s">
        <v>37</v>
      </c>
      <c r="C11" s="6">
        <v>0.01</v>
      </c>
      <c r="D11" s="6">
        <v>0.15</v>
      </c>
      <c r="E11" s="6"/>
      <c r="F11" s="6">
        <v>209.2</v>
      </c>
      <c r="G11" s="7"/>
      <c r="H11" s="7"/>
      <c r="I11" s="8" t="s">
        <v>38</v>
      </c>
      <c r="J11" s="7"/>
      <c r="K11" s="6" t="s">
        <v>31</v>
      </c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</row>
    <row r="12">
      <c r="A12" s="6">
        <v>9.0</v>
      </c>
      <c r="B12" s="6" t="s">
        <v>39</v>
      </c>
      <c r="C12" s="6">
        <v>0.01</v>
      </c>
      <c r="D12" s="6">
        <v>0.01</v>
      </c>
      <c r="E12" s="6"/>
      <c r="F12" s="6">
        <v>27.2</v>
      </c>
      <c r="G12" s="7"/>
      <c r="H12" s="7"/>
      <c r="I12" s="8" t="s">
        <v>40</v>
      </c>
      <c r="J12" s="7"/>
      <c r="K12" s="6" t="s">
        <v>31</v>
      </c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</row>
    <row r="13">
      <c r="A13" s="6">
        <v>10.0</v>
      </c>
      <c r="B13" s="6" t="s">
        <v>41</v>
      </c>
      <c r="C13" s="6">
        <v>0.11</v>
      </c>
      <c r="D13" s="6">
        <v>0.06</v>
      </c>
      <c r="E13" s="6"/>
      <c r="F13" s="6">
        <v>8.9</v>
      </c>
      <c r="G13" s="6"/>
      <c r="H13" s="6">
        <v>7.0</v>
      </c>
      <c r="I13" s="8" t="s">
        <v>42</v>
      </c>
      <c r="J13" s="7"/>
      <c r="K13" s="6" t="s">
        <v>31</v>
      </c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</row>
    <row r="14">
      <c r="A14" s="6">
        <v>11.0</v>
      </c>
      <c r="B14" s="6" t="s">
        <v>43</v>
      </c>
      <c r="C14" s="6">
        <v>0.05</v>
      </c>
      <c r="D14" s="6">
        <v>0.33</v>
      </c>
      <c r="E14" s="6"/>
      <c r="F14" s="6">
        <v>113.0</v>
      </c>
      <c r="G14" s="6"/>
      <c r="H14" s="6">
        <v>5.8</v>
      </c>
      <c r="I14" s="8" t="s">
        <v>44</v>
      </c>
      <c r="J14" s="7"/>
      <c r="K14" s="6" t="s">
        <v>31</v>
      </c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</row>
    <row r="15">
      <c r="A15" s="6">
        <v>12.0</v>
      </c>
      <c r="B15" s="6" t="s">
        <v>45</v>
      </c>
      <c r="C15" s="6">
        <v>0.42</v>
      </c>
      <c r="D15" s="6">
        <v>0.05</v>
      </c>
      <c r="E15" s="6"/>
      <c r="F15" s="6">
        <v>6.0</v>
      </c>
      <c r="G15" s="6"/>
      <c r="H15" s="6">
        <v>16.5</v>
      </c>
      <c r="I15" s="8" t="s">
        <v>46</v>
      </c>
      <c r="J15" s="7"/>
      <c r="K15" s="6" t="s">
        <v>31</v>
      </c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</row>
    <row r="16">
      <c r="A16" s="6">
        <v>13.0</v>
      </c>
      <c r="B16" s="6" t="s">
        <v>47</v>
      </c>
      <c r="C16" s="7">
        <f>(D16/60)/(G16)</f>
        <v>0.00003317281969</v>
      </c>
      <c r="D16" s="6">
        <v>0.124</v>
      </c>
      <c r="E16" s="7"/>
      <c r="F16" s="6">
        <v>62300.0</v>
      </c>
      <c r="G16" s="6">
        <v>62.3</v>
      </c>
      <c r="H16" s="7"/>
      <c r="I16" s="8" t="s">
        <v>48</v>
      </c>
      <c r="J16" s="7"/>
      <c r="K16" s="6" t="s">
        <v>49</v>
      </c>
      <c r="L16" s="6" t="s">
        <v>50</v>
      </c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</row>
    <row r="17">
      <c r="A17" s="6">
        <v>14.0</v>
      </c>
      <c r="B17" s="6" t="s">
        <v>51</v>
      </c>
      <c r="C17" s="7">
        <f>1990/1000000</f>
        <v>0.00199</v>
      </c>
      <c r="D17" s="7">
        <f>0.124*60</f>
        <v>7.44</v>
      </c>
      <c r="E17" s="6">
        <v>0.124</v>
      </c>
      <c r="F17" s="7">
        <f>62.3*1000</f>
        <v>62300</v>
      </c>
      <c r="G17" s="7"/>
      <c r="H17" s="7"/>
      <c r="I17" s="4" t="s">
        <v>52</v>
      </c>
      <c r="J17" s="7"/>
      <c r="K17" s="6" t="s">
        <v>53</v>
      </c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</row>
    <row r="18">
      <c r="A18" s="6">
        <v>2.0</v>
      </c>
      <c r="B18" s="6" t="s">
        <v>16</v>
      </c>
      <c r="C18" s="7">
        <f>81500/1000000</f>
        <v>0.0815</v>
      </c>
      <c r="D18" s="7"/>
      <c r="E18" s="6">
        <v>0.00403</v>
      </c>
      <c r="F18" s="6">
        <v>49.44</v>
      </c>
      <c r="G18" s="7"/>
      <c r="H18" s="7"/>
      <c r="I18" s="4" t="s">
        <v>18</v>
      </c>
      <c r="J18" s="7"/>
      <c r="K18" s="6" t="s">
        <v>54</v>
      </c>
      <c r="L18" s="6" t="s">
        <v>55</v>
      </c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</row>
    <row r="19">
      <c r="A19" s="6">
        <v>15.0</v>
      </c>
      <c r="B19" s="6" t="s">
        <v>56</v>
      </c>
      <c r="C19" s="6">
        <v>8.72</v>
      </c>
      <c r="D19" s="6">
        <v>0.401</v>
      </c>
      <c r="E19" s="7"/>
      <c r="F19" s="6">
        <v>0.77</v>
      </c>
      <c r="G19" s="7"/>
      <c r="H19" s="7"/>
      <c r="I19" s="8" t="s">
        <v>57</v>
      </c>
      <c r="J19" s="7"/>
      <c r="K19" s="6" t="s">
        <v>58</v>
      </c>
      <c r="L19" s="6" t="s">
        <v>59</v>
      </c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</row>
    <row r="20">
      <c r="A20" s="6">
        <v>1.0</v>
      </c>
      <c r="B20" s="6" t="s">
        <v>60</v>
      </c>
      <c r="C20" s="6">
        <v>1.17</v>
      </c>
      <c r="D20" s="6">
        <v>0.041</v>
      </c>
      <c r="E20" s="7"/>
      <c r="F20" s="6">
        <v>0.59</v>
      </c>
      <c r="G20" s="7"/>
      <c r="H20" s="7"/>
      <c r="I20" s="4" t="s">
        <v>13</v>
      </c>
      <c r="J20" s="7"/>
      <c r="K20" s="6" t="s">
        <v>58</v>
      </c>
      <c r="L20" s="6" t="s">
        <v>61</v>
      </c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</row>
    <row r="21">
      <c r="A21" s="6">
        <v>2.0</v>
      </c>
      <c r="B21" s="6" t="s">
        <v>62</v>
      </c>
      <c r="C21" s="6">
        <v>0.04</v>
      </c>
      <c r="D21" s="6">
        <v>0.038</v>
      </c>
      <c r="E21" s="7"/>
      <c r="F21" s="6">
        <v>15.07</v>
      </c>
      <c r="G21" s="7"/>
      <c r="H21" s="7"/>
      <c r="I21" s="4" t="s">
        <v>18</v>
      </c>
      <c r="J21" s="7"/>
      <c r="K21" s="6" t="s">
        <v>58</v>
      </c>
      <c r="L21" s="6" t="s">
        <v>61</v>
      </c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</row>
    <row r="22">
      <c r="A22" s="6">
        <v>4.0</v>
      </c>
      <c r="B22" s="6" t="s">
        <v>63</v>
      </c>
      <c r="C22" s="6">
        <v>0.49</v>
      </c>
      <c r="D22" s="6">
        <v>0.038</v>
      </c>
      <c r="E22" s="7"/>
      <c r="F22" s="6">
        <v>1.29</v>
      </c>
      <c r="G22" s="7"/>
      <c r="H22" s="7"/>
      <c r="I22" s="8" t="s">
        <v>23</v>
      </c>
      <c r="J22" s="7"/>
      <c r="K22" s="6" t="s">
        <v>58</v>
      </c>
      <c r="L22" s="6" t="s">
        <v>64</v>
      </c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</row>
    <row r="23">
      <c r="A23" s="6">
        <v>16.0</v>
      </c>
      <c r="B23" s="6" t="s">
        <v>65</v>
      </c>
      <c r="C23" s="6">
        <v>2.22</v>
      </c>
      <c r="D23" s="6">
        <v>0.335</v>
      </c>
      <c r="E23" s="7"/>
      <c r="F23" s="6">
        <v>2.52</v>
      </c>
      <c r="G23" s="7"/>
      <c r="H23" s="7"/>
      <c r="I23" s="8" t="s">
        <v>66</v>
      </c>
      <c r="J23" s="7"/>
      <c r="K23" s="6" t="s">
        <v>58</v>
      </c>
      <c r="L23" s="6" t="s">
        <v>67</v>
      </c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</row>
    <row r="24">
      <c r="A24" s="6">
        <v>15.0</v>
      </c>
      <c r="B24" s="6" t="s">
        <v>56</v>
      </c>
      <c r="C24" s="6">
        <v>19.4</v>
      </c>
      <c r="D24" s="6">
        <v>0.378</v>
      </c>
      <c r="E24" s="7"/>
      <c r="F24" s="6">
        <v>0.32</v>
      </c>
      <c r="G24" s="7"/>
      <c r="H24" s="7"/>
      <c r="I24" s="8" t="s">
        <v>57</v>
      </c>
      <c r="J24" s="7"/>
      <c r="K24" s="6" t="s">
        <v>58</v>
      </c>
      <c r="L24" s="6" t="s">
        <v>67</v>
      </c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</row>
    <row r="25">
      <c r="A25" s="6">
        <v>17.0</v>
      </c>
      <c r="B25" s="6" t="s">
        <v>68</v>
      </c>
      <c r="C25" s="6">
        <v>3.86</v>
      </c>
      <c r="D25" s="6">
        <v>0.443</v>
      </c>
      <c r="E25" s="7"/>
      <c r="F25" s="6">
        <v>1.93</v>
      </c>
      <c r="G25" s="7"/>
      <c r="H25" s="7"/>
      <c r="I25" s="8" t="s">
        <v>69</v>
      </c>
      <c r="J25" s="7"/>
      <c r="K25" s="6" t="s">
        <v>58</v>
      </c>
      <c r="L25" s="6" t="s">
        <v>67</v>
      </c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</row>
    <row r="26">
      <c r="A26" s="6">
        <v>18.0</v>
      </c>
      <c r="B26" s="6" t="s">
        <v>70</v>
      </c>
      <c r="C26" s="6">
        <v>1.29</v>
      </c>
      <c r="D26" s="6">
        <v>0.166</v>
      </c>
      <c r="E26" s="7"/>
      <c r="F26" s="6">
        <v>2.15</v>
      </c>
      <c r="G26" s="7"/>
      <c r="H26" s="7"/>
      <c r="I26" s="8" t="s">
        <v>71</v>
      </c>
      <c r="J26" s="7"/>
      <c r="K26" s="6" t="s">
        <v>58</v>
      </c>
      <c r="L26" s="6" t="s">
        <v>67</v>
      </c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</row>
    <row r="27">
      <c r="A27" s="6">
        <v>4.0</v>
      </c>
      <c r="B27" s="6" t="s">
        <v>63</v>
      </c>
      <c r="C27" s="6">
        <v>0.89</v>
      </c>
      <c r="D27" s="6">
        <v>0.217</v>
      </c>
      <c r="E27" s="7"/>
      <c r="F27" s="6">
        <v>4.07</v>
      </c>
      <c r="G27" s="7"/>
      <c r="H27" s="7"/>
      <c r="I27" s="8" t="s">
        <v>23</v>
      </c>
      <c r="J27" s="7"/>
      <c r="K27" s="6" t="s">
        <v>58</v>
      </c>
      <c r="L27" s="6" t="s">
        <v>67</v>
      </c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</row>
    <row r="28">
      <c r="A28" s="11"/>
      <c r="I28" s="12"/>
    </row>
    <row r="54">
      <c r="I54" s="12"/>
    </row>
    <row r="55">
      <c r="A55" s="1" t="s">
        <v>72</v>
      </c>
      <c r="I55" s="12"/>
    </row>
    <row r="56">
      <c r="I56" s="12"/>
    </row>
    <row r="57">
      <c r="I57" s="12"/>
    </row>
    <row r="58">
      <c r="I58" s="12"/>
    </row>
    <row r="59">
      <c r="I59" s="12"/>
    </row>
    <row r="60">
      <c r="I60" s="12"/>
    </row>
    <row r="61">
      <c r="I61" s="12"/>
    </row>
    <row r="62">
      <c r="I62" s="12"/>
    </row>
    <row r="63">
      <c r="I63" s="12"/>
    </row>
    <row r="64">
      <c r="I64" s="12"/>
    </row>
    <row r="65">
      <c r="I65" s="12"/>
    </row>
    <row r="66">
      <c r="I66" s="12"/>
    </row>
    <row r="67">
      <c r="I67" s="12"/>
    </row>
    <row r="68">
      <c r="I68" s="12"/>
    </row>
    <row r="69">
      <c r="I69" s="12"/>
    </row>
    <row r="70">
      <c r="I70" s="12"/>
    </row>
    <row r="71">
      <c r="I71" s="12"/>
    </row>
    <row r="72">
      <c r="I72" s="12"/>
    </row>
    <row r="73">
      <c r="I73" s="12"/>
    </row>
    <row r="74">
      <c r="I74" s="12"/>
    </row>
    <row r="75">
      <c r="I75" s="12"/>
    </row>
    <row r="76">
      <c r="I76" s="12"/>
    </row>
    <row r="77">
      <c r="I77" s="12"/>
    </row>
    <row r="78">
      <c r="I78" s="12"/>
    </row>
    <row r="79">
      <c r="I79" s="12"/>
    </row>
    <row r="80">
      <c r="I80" s="12"/>
    </row>
    <row r="81">
      <c r="I81" s="12"/>
    </row>
    <row r="82">
      <c r="I82" s="12"/>
    </row>
    <row r="83">
      <c r="I83" s="12"/>
    </row>
    <row r="84">
      <c r="I84" s="12"/>
    </row>
    <row r="85">
      <c r="I85" s="12"/>
    </row>
    <row r="86">
      <c r="I86" s="12"/>
    </row>
    <row r="87">
      <c r="I87" s="12"/>
    </row>
    <row r="88">
      <c r="I88" s="12"/>
    </row>
    <row r="89">
      <c r="I89" s="12"/>
    </row>
    <row r="90">
      <c r="I90" s="12"/>
    </row>
    <row r="91">
      <c r="I91" s="12"/>
    </row>
    <row r="92">
      <c r="I92" s="12"/>
    </row>
    <row r="93">
      <c r="I93" s="12"/>
    </row>
    <row r="94">
      <c r="I94" s="12"/>
    </row>
    <row r="95">
      <c r="I95" s="12"/>
    </row>
    <row r="96">
      <c r="I96" s="12"/>
    </row>
    <row r="97">
      <c r="I97" s="12"/>
    </row>
    <row r="98">
      <c r="I98" s="12"/>
    </row>
    <row r="99">
      <c r="I99" s="12"/>
    </row>
    <row r="100">
      <c r="I100" s="12"/>
    </row>
    <row r="101">
      <c r="I101" s="12"/>
    </row>
    <row r="102">
      <c r="I102" s="12"/>
    </row>
    <row r="103">
      <c r="I103" s="12"/>
    </row>
    <row r="104">
      <c r="I104" s="12"/>
    </row>
    <row r="105">
      <c r="I105" s="12"/>
    </row>
    <row r="106">
      <c r="I106" s="12"/>
    </row>
    <row r="107">
      <c r="I107" s="12"/>
    </row>
    <row r="108">
      <c r="I108" s="12"/>
    </row>
    <row r="109">
      <c r="I109" s="12"/>
    </row>
    <row r="110">
      <c r="I110" s="12"/>
    </row>
    <row r="111">
      <c r="I111" s="12"/>
    </row>
    <row r="112">
      <c r="I112" s="12"/>
    </row>
    <row r="113">
      <c r="I113" s="12"/>
    </row>
    <row r="114">
      <c r="I114" s="12"/>
    </row>
    <row r="115">
      <c r="I115" s="12"/>
    </row>
    <row r="116">
      <c r="I116" s="12"/>
    </row>
    <row r="117">
      <c r="I117" s="12"/>
    </row>
    <row r="118">
      <c r="I118" s="12"/>
    </row>
    <row r="119">
      <c r="I119" s="12"/>
    </row>
    <row r="120">
      <c r="I120" s="12"/>
    </row>
    <row r="121">
      <c r="I121" s="12"/>
    </row>
    <row r="122">
      <c r="I122" s="12"/>
    </row>
    <row r="123">
      <c r="I123" s="12"/>
    </row>
    <row r="124">
      <c r="I124" s="12"/>
    </row>
    <row r="125">
      <c r="I125" s="12"/>
    </row>
    <row r="126">
      <c r="I126" s="12"/>
    </row>
    <row r="127">
      <c r="I127" s="12"/>
    </row>
    <row r="128">
      <c r="I128" s="12"/>
    </row>
    <row r="129">
      <c r="I129" s="12"/>
    </row>
    <row r="130">
      <c r="I130" s="12"/>
    </row>
    <row r="131">
      <c r="I131" s="12"/>
    </row>
    <row r="132">
      <c r="I132" s="12"/>
    </row>
    <row r="133">
      <c r="I133" s="12"/>
    </row>
    <row r="134">
      <c r="I134" s="12"/>
    </row>
    <row r="135">
      <c r="I135" s="12"/>
    </row>
    <row r="136">
      <c r="I136" s="12"/>
    </row>
    <row r="137">
      <c r="I137" s="12"/>
    </row>
    <row r="138">
      <c r="I138" s="12"/>
    </row>
    <row r="139">
      <c r="I139" s="12"/>
    </row>
    <row r="140">
      <c r="I140" s="12"/>
    </row>
    <row r="141">
      <c r="I141" s="12"/>
    </row>
    <row r="142">
      <c r="I142" s="12"/>
    </row>
    <row r="143">
      <c r="I143" s="12"/>
    </row>
    <row r="144">
      <c r="I144" s="12"/>
    </row>
    <row r="145">
      <c r="I145" s="12"/>
    </row>
    <row r="146">
      <c r="I146" s="12"/>
    </row>
    <row r="147">
      <c r="I147" s="12"/>
    </row>
    <row r="148">
      <c r="I148" s="12"/>
    </row>
    <row r="149">
      <c r="I149" s="12"/>
    </row>
    <row r="150">
      <c r="I150" s="12"/>
    </row>
    <row r="151">
      <c r="I151" s="12"/>
    </row>
    <row r="152">
      <c r="I152" s="12"/>
    </row>
    <row r="153">
      <c r="I153" s="12"/>
    </row>
    <row r="154">
      <c r="I154" s="12"/>
    </row>
    <row r="155">
      <c r="I155" s="12"/>
    </row>
    <row r="156">
      <c r="I156" s="12"/>
    </row>
    <row r="157">
      <c r="I157" s="12"/>
    </row>
    <row r="158">
      <c r="I158" s="12"/>
    </row>
    <row r="159">
      <c r="I159" s="12"/>
    </row>
    <row r="160">
      <c r="I160" s="12"/>
    </row>
    <row r="161">
      <c r="I161" s="12"/>
    </row>
    <row r="162">
      <c r="I162" s="12"/>
    </row>
    <row r="163">
      <c r="I163" s="12"/>
    </row>
    <row r="164">
      <c r="I164" s="12"/>
    </row>
    <row r="165">
      <c r="I165" s="12"/>
    </row>
    <row r="166">
      <c r="I166" s="12"/>
    </row>
    <row r="167">
      <c r="I167" s="12"/>
    </row>
    <row r="168">
      <c r="I168" s="12"/>
    </row>
    <row r="169">
      <c r="I169" s="12"/>
    </row>
    <row r="170">
      <c r="I170" s="12"/>
    </row>
    <row r="171">
      <c r="I171" s="12"/>
    </row>
    <row r="172">
      <c r="I172" s="12"/>
    </row>
    <row r="173">
      <c r="I173" s="12"/>
    </row>
    <row r="174">
      <c r="I174" s="12"/>
    </row>
    <row r="175">
      <c r="I175" s="12"/>
    </row>
    <row r="176">
      <c r="I176" s="12"/>
    </row>
    <row r="177">
      <c r="I177" s="12"/>
    </row>
    <row r="178">
      <c r="I178" s="12"/>
    </row>
    <row r="179">
      <c r="I179" s="12"/>
    </row>
    <row r="180">
      <c r="I180" s="12"/>
    </row>
    <row r="181">
      <c r="I181" s="12"/>
    </row>
    <row r="182">
      <c r="I182" s="12"/>
    </row>
    <row r="183">
      <c r="I183" s="12"/>
    </row>
    <row r="184">
      <c r="I184" s="12"/>
    </row>
    <row r="185">
      <c r="I185" s="12"/>
    </row>
    <row r="186">
      <c r="I186" s="12"/>
    </row>
    <row r="187">
      <c r="I187" s="12"/>
    </row>
    <row r="188">
      <c r="I188" s="12"/>
    </row>
    <row r="189">
      <c r="I189" s="12"/>
    </row>
    <row r="190">
      <c r="I190" s="12"/>
    </row>
    <row r="191">
      <c r="I191" s="12"/>
    </row>
    <row r="192">
      <c r="I192" s="12"/>
    </row>
    <row r="193">
      <c r="I193" s="12"/>
    </row>
    <row r="194">
      <c r="I194" s="12"/>
    </row>
    <row r="195">
      <c r="I195" s="12"/>
    </row>
    <row r="196">
      <c r="I196" s="12"/>
    </row>
    <row r="197">
      <c r="I197" s="12"/>
    </row>
    <row r="198">
      <c r="I198" s="12"/>
    </row>
    <row r="199">
      <c r="I199" s="12"/>
    </row>
    <row r="200">
      <c r="I200" s="12"/>
    </row>
    <row r="201">
      <c r="I201" s="12"/>
    </row>
    <row r="202">
      <c r="I202" s="12"/>
    </row>
    <row r="203">
      <c r="I203" s="12"/>
    </row>
    <row r="204">
      <c r="I204" s="12"/>
    </row>
    <row r="205">
      <c r="I205" s="12"/>
    </row>
    <row r="206">
      <c r="I206" s="12"/>
    </row>
    <row r="207">
      <c r="I207" s="12"/>
    </row>
    <row r="208">
      <c r="I208" s="12"/>
    </row>
    <row r="209">
      <c r="I209" s="12"/>
    </row>
    <row r="210">
      <c r="I210" s="12"/>
    </row>
    <row r="211">
      <c r="I211" s="12"/>
    </row>
    <row r="212">
      <c r="I212" s="12"/>
    </row>
    <row r="213">
      <c r="I213" s="12"/>
    </row>
    <row r="214">
      <c r="I214" s="12"/>
    </row>
    <row r="215">
      <c r="I215" s="12"/>
    </row>
    <row r="216">
      <c r="I216" s="12"/>
    </row>
    <row r="217">
      <c r="I217" s="12"/>
    </row>
    <row r="218">
      <c r="I218" s="12"/>
    </row>
    <row r="219">
      <c r="I219" s="12"/>
    </row>
    <row r="220">
      <c r="I220" s="12"/>
    </row>
    <row r="221">
      <c r="I221" s="12"/>
    </row>
    <row r="222">
      <c r="I222" s="12"/>
    </row>
    <row r="223">
      <c r="I223" s="12"/>
    </row>
    <row r="224">
      <c r="I224" s="12"/>
    </row>
    <row r="225">
      <c r="I225" s="12"/>
    </row>
    <row r="226">
      <c r="I226" s="12"/>
    </row>
    <row r="227">
      <c r="I227" s="12"/>
    </row>
    <row r="228">
      <c r="I228" s="12"/>
    </row>
    <row r="229">
      <c r="I229" s="12"/>
    </row>
    <row r="230">
      <c r="I230" s="12"/>
    </row>
    <row r="231">
      <c r="I231" s="12"/>
    </row>
    <row r="232">
      <c r="I232" s="12"/>
    </row>
    <row r="233">
      <c r="I233" s="12"/>
    </row>
    <row r="234">
      <c r="I234" s="12"/>
    </row>
    <row r="235">
      <c r="I235" s="12"/>
    </row>
    <row r="236">
      <c r="I236" s="12"/>
    </row>
    <row r="237">
      <c r="I237" s="12"/>
    </row>
    <row r="238">
      <c r="I238" s="12"/>
    </row>
    <row r="239">
      <c r="I239" s="12"/>
    </row>
    <row r="240">
      <c r="I240" s="12"/>
    </row>
    <row r="241">
      <c r="I241" s="12"/>
    </row>
    <row r="242">
      <c r="I242" s="12"/>
    </row>
    <row r="243">
      <c r="I243" s="12"/>
    </row>
    <row r="244">
      <c r="I244" s="12"/>
    </row>
    <row r="245">
      <c r="I245" s="12"/>
    </row>
    <row r="246">
      <c r="I246" s="12"/>
    </row>
    <row r="247">
      <c r="I247" s="12"/>
    </row>
    <row r="248">
      <c r="I248" s="12"/>
    </row>
    <row r="249">
      <c r="I249" s="12"/>
    </row>
    <row r="250">
      <c r="I250" s="12"/>
    </row>
    <row r="251">
      <c r="I251" s="12"/>
    </row>
    <row r="252">
      <c r="I252" s="12"/>
    </row>
    <row r="253">
      <c r="I253" s="12"/>
    </row>
    <row r="254">
      <c r="I254" s="12"/>
    </row>
    <row r="255">
      <c r="I255" s="12"/>
    </row>
    <row r="256">
      <c r="I256" s="12"/>
    </row>
    <row r="257">
      <c r="I257" s="12"/>
    </row>
    <row r="258">
      <c r="I258" s="12"/>
    </row>
    <row r="259">
      <c r="I259" s="12"/>
    </row>
    <row r="260">
      <c r="I260" s="12"/>
    </row>
    <row r="261">
      <c r="I261" s="12"/>
    </row>
    <row r="262">
      <c r="I262" s="12"/>
    </row>
    <row r="263">
      <c r="I263" s="12"/>
    </row>
    <row r="264">
      <c r="I264" s="12"/>
    </row>
    <row r="265">
      <c r="I265" s="12"/>
    </row>
    <row r="266">
      <c r="I266" s="12"/>
    </row>
    <row r="267">
      <c r="I267" s="12"/>
    </row>
    <row r="268">
      <c r="I268" s="12"/>
    </row>
    <row r="269">
      <c r="I269" s="12"/>
    </row>
    <row r="270">
      <c r="I270" s="12"/>
    </row>
    <row r="271">
      <c r="I271" s="12"/>
    </row>
    <row r="272">
      <c r="I272" s="12"/>
    </row>
    <row r="273">
      <c r="I273" s="12"/>
    </row>
    <row r="274">
      <c r="I274" s="12"/>
    </row>
    <row r="275">
      <c r="I275" s="12"/>
    </row>
    <row r="276">
      <c r="I276" s="12"/>
    </row>
    <row r="277">
      <c r="I277" s="12"/>
    </row>
    <row r="278">
      <c r="I278" s="12"/>
    </row>
    <row r="279">
      <c r="I279" s="12"/>
    </row>
    <row r="280">
      <c r="I280" s="12"/>
    </row>
    <row r="281">
      <c r="I281" s="12"/>
    </row>
    <row r="282">
      <c r="I282" s="12"/>
    </row>
    <row r="283">
      <c r="I283" s="12"/>
    </row>
    <row r="284">
      <c r="I284" s="12"/>
    </row>
    <row r="285">
      <c r="I285" s="12"/>
    </row>
    <row r="286">
      <c r="I286" s="12"/>
    </row>
    <row r="287">
      <c r="I287" s="12"/>
    </row>
    <row r="288">
      <c r="I288" s="12"/>
    </row>
    <row r="289">
      <c r="I289" s="12"/>
    </row>
    <row r="290">
      <c r="I290" s="12"/>
    </row>
    <row r="291">
      <c r="I291" s="12"/>
    </row>
    <row r="292">
      <c r="I292" s="12"/>
    </row>
    <row r="293">
      <c r="I293" s="12"/>
    </row>
    <row r="294">
      <c r="I294" s="12"/>
    </row>
    <row r="295">
      <c r="I295" s="12"/>
    </row>
    <row r="296">
      <c r="I296" s="12"/>
    </row>
    <row r="297">
      <c r="I297" s="12"/>
    </row>
    <row r="298">
      <c r="I298" s="12"/>
    </row>
    <row r="299">
      <c r="I299" s="12"/>
    </row>
    <row r="300">
      <c r="I300" s="12"/>
    </row>
    <row r="301">
      <c r="I301" s="12"/>
    </row>
    <row r="302">
      <c r="I302" s="12"/>
    </row>
    <row r="303">
      <c r="I303" s="12"/>
    </row>
    <row r="304">
      <c r="I304" s="12"/>
    </row>
    <row r="305">
      <c r="I305" s="12"/>
    </row>
    <row r="306">
      <c r="I306" s="12"/>
    </row>
    <row r="307">
      <c r="I307" s="12"/>
    </row>
    <row r="308">
      <c r="I308" s="12"/>
    </row>
    <row r="309">
      <c r="I309" s="12"/>
    </row>
    <row r="310">
      <c r="I310" s="12"/>
    </row>
    <row r="311">
      <c r="I311" s="12"/>
    </row>
    <row r="312">
      <c r="I312" s="12"/>
    </row>
    <row r="313">
      <c r="I313" s="12"/>
    </row>
    <row r="314">
      <c r="I314" s="12"/>
    </row>
    <row r="315">
      <c r="I315" s="12"/>
    </row>
    <row r="316">
      <c r="I316" s="12"/>
    </row>
    <row r="317">
      <c r="I317" s="12"/>
    </row>
    <row r="318">
      <c r="I318" s="12"/>
    </row>
    <row r="319">
      <c r="I319" s="12"/>
    </row>
    <row r="320">
      <c r="I320" s="12"/>
    </row>
    <row r="321">
      <c r="I321" s="12"/>
    </row>
    <row r="322">
      <c r="I322" s="12"/>
    </row>
    <row r="323">
      <c r="I323" s="12"/>
    </row>
    <row r="324">
      <c r="I324" s="12"/>
    </row>
    <row r="325">
      <c r="I325" s="12"/>
    </row>
    <row r="326">
      <c r="I326" s="12"/>
    </row>
    <row r="327">
      <c r="I327" s="12"/>
    </row>
    <row r="328">
      <c r="I328" s="12"/>
    </row>
    <row r="329">
      <c r="I329" s="12"/>
    </row>
    <row r="330">
      <c r="I330" s="12"/>
    </row>
    <row r="331">
      <c r="I331" s="12"/>
    </row>
    <row r="332">
      <c r="I332" s="12"/>
    </row>
    <row r="333">
      <c r="I333" s="12"/>
    </row>
    <row r="334">
      <c r="I334" s="12"/>
    </row>
    <row r="335">
      <c r="I335" s="12"/>
    </row>
    <row r="336">
      <c r="I336" s="12"/>
    </row>
    <row r="337">
      <c r="I337" s="12"/>
    </row>
    <row r="338">
      <c r="I338" s="12"/>
    </row>
    <row r="339">
      <c r="I339" s="12"/>
    </row>
    <row r="340">
      <c r="I340" s="12"/>
    </row>
    <row r="341">
      <c r="I341" s="12"/>
    </row>
    <row r="342">
      <c r="I342" s="12"/>
    </row>
    <row r="343">
      <c r="I343" s="12"/>
    </row>
    <row r="344">
      <c r="I344" s="12"/>
    </row>
    <row r="345">
      <c r="I345" s="12"/>
    </row>
    <row r="346">
      <c r="I346" s="12"/>
    </row>
    <row r="347">
      <c r="I347" s="12"/>
    </row>
    <row r="348">
      <c r="I348" s="12"/>
    </row>
    <row r="349">
      <c r="I349" s="12"/>
    </row>
    <row r="350">
      <c r="I350" s="12"/>
    </row>
    <row r="351">
      <c r="I351" s="12"/>
    </row>
    <row r="352">
      <c r="I352" s="12"/>
    </row>
    <row r="353">
      <c r="I353" s="12"/>
    </row>
    <row r="354">
      <c r="I354" s="12"/>
    </row>
    <row r="355">
      <c r="I355" s="12"/>
    </row>
    <row r="356">
      <c r="I356" s="12"/>
    </row>
    <row r="357">
      <c r="I357" s="12"/>
    </row>
    <row r="358">
      <c r="I358" s="12"/>
    </row>
    <row r="359">
      <c r="I359" s="12"/>
    </row>
    <row r="360">
      <c r="I360" s="12"/>
    </row>
    <row r="361">
      <c r="I361" s="12"/>
    </row>
    <row r="362">
      <c r="I362" s="12"/>
    </row>
    <row r="363">
      <c r="I363" s="12"/>
    </row>
    <row r="364">
      <c r="I364" s="12"/>
    </row>
    <row r="365">
      <c r="I365" s="12"/>
    </row>
    <row r="366">
      <c r="I366" s="12"/>
    </row>
    <row r="367">
      <c r="I367" s="12"/>
    </row>
    <row r="368">
      <c r="I368" s="12"/>
    </row>
    <row r="369">
      <c r="I369" s="12"/>
    </row>
    <row r="370">
      <c r="I370" s="12"/>
    </row>
    <row r="371">
      <c r="I371" s="12"/>
    </row>
    <row r="372">
      <c r="I372" s="12"/>
    </row>
    <row r="373">
      <c r="I373" s="12"/>
    </row>
    <row r="374">
      <c r="I374" s="12"/>
    </row>
    <row r="375">
      <c r="I375" s="12"/>
    </row>
    <row r="376">
      <c r="I376" s="12"/>
    </row>
    <row r="377">
      <c r="I377" s="12"/>
    </row>
    <row r="378">
      <c r="I378" s="12"/>
    </row>
    <row r="379">
      <c r="I379" s="12"/>
    </row>
    <row r="380">
      <c r="I380" s="12"/>
    </row>
    <row r="381">
      <c r="I381" s="12"/>
    </row>
    <row r="382">
      <c r="I382" s="12"/>
    </row>
    <row r="383">
      <c r="I383" s="12"/>
    </row>
    <row r="384">
      <c r="I384" s="12"/>
    </row>
    <row r="385">
      <c r="I385" s="12"/>
    </row>
    <row r="386">
      <c r="I386" s="12"/>
    </row>
    <row r="387">
      <c r="I387" s="12"/>
    </row>
    <row r="388">
      <c r="I388" s="12"/>
    </row>
    <row r="389">
      <c r="I389" s="12"/>
    </row>
    <row r="390">
      <c r="I390" s="12"/>
    </row>
    <row r="391">
      <c r="I391" s="12"/>
    </row>
    <row r="392">
      <c r="I392" s="12"/>
    </row>
    <row r="393">
      <c r="I393" s="12"/>
    </row>
    <row r="394">
      <c r="I394" s="12"/>
    </row>
    <row r="395">
      <c r="I395" s="12"/>
    </row>
    <row r="396">
      <c r="I396" s="12"/>
    </row>
    <row r="397">
      <c r="I397" s="12"/>
    </row>
    <row r="398">
      <c r="I398" s="12"/>
    </row>
    <row r="399">
      <c r="I399" s="12"/>
    </row>
    <row r="400">
      <c r="I400" s="12"/>
    </row>
    <row r="401">
      <c r="I401" s="12"/>
    </row>
    <row r="402">
      <c r="I402" s="12"/>
    </row>
    <row r="403">
      <c r="I403" s="12"/>
    </row>
    <row r="404">
      <c r="I404" s="12"/>
    </row>
    <row r="405">
      <c r="I405" s="12"/>
    </row>
    <row r="406">
      <c r="I406" s="12"/>
    </row>
    <row r="407">
      <c r="I407" s="12"/>
    </row>
    <row r="408">
      <c r="I408" s="12"/>
    </row>
    <row r="409">
      <c r="I409" s="12"/>
    </row>
    <row r="410">
      <c r="I410" s="12"/>
    </row>
    <row r="411">
      <c r="I411" s="12"/>
    </row>
    <row r="412">
      <c r="I412" s="12"/>
    </row>
    <row r="413">
      <c r="I413" s="12"/>
    </row>
    <row r="414">
      <c r="I414" s="12"/>
    </row>
    <row r="415">
      <c r="I415" s="12"/>
    </row>
    <row r="416">
      <c r="I416" s="12"/>
    </row>
    <row r="417">
      <c r="I417" s="12"/>
    </row>
    <row r="418">
      <c r="I418" s="12"/>
    </row>
    <row r="419">
      <c r="I419" s="12"/>
    </row>
    <row r="420">
      <c r="I420" s="12"/>
    </row>
    <row r="421">
      <c r="I421" s="12"/>
    </row>
    <row r="422">
      <c r="I422" s="12"/>
    </row>
    <row r="423">
      <c r="I423" s="12"/>
    </row>
    <row r="424">
      <c r="I424" s="12"/>
    </row>
    <row r="425">
      <c r="I425" s="12"/>
    </row>
    <row r="426">
      <c r="I426" s="12"/>
    </row>
    <row r="427">
      <c r="I427" s="12"/>
    </row>
    <row r="428">
      <c r="I428" s="12"/>
    </row>
    <row r="429">
      <c r="I429" s="12"/>
    </row>
    <row r="430">
      <c r="I430" s="12"/>
    </row>
    <row r="431">
      <c r="I431" s="12"/>
    </row>
    <row r="432">
      <c r="I432" s="12"/>
    </row>
    <row r="433">
      <c r="I433" s="12"/>
    </row>
    <row r="434">
      <c r="I434" s="12"/>
    </row>
    <row r="435">
      <c r="I435" s="12"/>
    </row>
    <row r="436">
      <c r="I436" s="12"/>
    </row>
    <row r="437">
      <c r="I437" s="12"/>
    </row>
    <row r="438">
      <c r="I438" s="12"/>
    </row>
    <row r="439">
      <c r="I439" s="12"/>
    </row>
    <row r="440">
      <c r="I440" s="12"/>
    </row>
    <row r="441">
      <c r="I441" s="12"/>
    </row>
    <row r="442">
      <c r="I442" s="12"/>
    </row>
    <row r="443">
      <c r="I443" s="12"/>
    </row>
    <row r="444">
      <c r="I444" s="12"/>
    </row>
    <row r="445">
      <c r="I445" s="12"/>
    </row>
    <row r="446">
      <c r="I446" s="12"/>
    </row>
    <row r="447">
      <c r="I447" s="12"/>
    </row>
    <row r="448">
      <c r="I448" s="12"/>
    </row>
    <row r="449">
      <c r="I449" s="12"/>
    </row>
    <row r="450">
      <c r="I450" s="12"/>
    </row>
    <row r="451">
      <c r="I451" s="12"/>
    </row>
    <row r="452">
      <c r="I452" s="12"/>
    </row>
    <row r="453">
      <c r="I453" s="12"/>
    </row>
    <row r="454">
      <c r="I454" s="12"/>
    </row>
    <row r="455">
      <c r="I455" s="12"/>
    </row>
    <row r="456">
      <c r="I456" s="12"/>
    </row>
    <row r="457">
      <c r="I457" s="12"/>
    </row>
    <row r="458">
      <c r="I458" s="12"/>
    </row>
    <row r="459">
      <c r="I459" s="12"/>
    </row>
    <row r="460">
      <c r="I460" s="12"/>
    </row>
    <row r="461">
      <c r="I461" s="12"/>
    </row>
    <row r="462">
      <c r="I462" s="12"/>
    </row>
    <row r="463">
      <c r="I463" s="12"/>
    </row>
    <row r="464">
      <c r="I464" s="12"/>
    </row>
    <row r="465">
      <c r="I465" s="12"/>
    </row>
    <row r="466">
      <c r="I466" s="12"/>
    </row>
    <row r="467">
      <c r="I467" s="12"/>
    </row>
    <row r="468">
      <c r="I468" s="12"/>
    </row>
    <row r="469">
      <c r="I469" s="12"/>
    </row>
    <row r="470">
      <c r="I470" s="12"/>
    </row>
    <row r="471">
      <c r="I471" s="12"/>
    </row>
    <row r="472">
      <c r="I472" s="12"/>
    </row>
    <row r="473">
      <c r="I473" s="12"/>
    </row>
    <row r="474">
      <c r="I474" s="12"/>
    </row>
    <row r="475">
      <c r="I475" s="12"/>
    </row>
    <row r="476">
      <c r="I476" s="12"/>
    </row>
    <row r="477">
      <c r="I477" s="12"/>
    </row>
    <row r="478">
      <c r="I478" s="12"/>
    </row>
    <row r="479">
      <c r="I479" s="12"/>
    </row>
    <row r="480">
      <c r="I480" s="12"/>
    </row>
    <row r="481">
      <c r="I481" s="12"/>
    </row>
    <row r="482">
      <c r="I482" s="12"/>
    </row>
    <row r="483">
      <c r="I483" s="12"/>
    </row>
    <row r="484">
      <c r="I484" s="12"/>
    </row>
    <row r="485">
      <c r="I485" s="12"/>
    </row>
    <row r="486">
      <c r="I486" s="12"/>
    </row>
    <row r="487">
      <c r="I487" s="12"/>
    </row>
    <row r="488">
      <c r="I488" s="12"/>
    </row>
    <row r="489">
      <c r="I489" s="12"/>
    </row>
    <row r="490">
      <c r="I490" s="12"/>
    </row>
    <row r="491">
      <c r="I491" s="12"/>
    </row>
    <row r="492">
      <c r="I492" s="12"/>
    </row>
    <row r="493">
      <c r="I493" s="12"/>
    </row>
    <row r="494">
      <c r="I494" s="12"/>
    </row>
    <row r="495">
      <c r="I495" s="12"/>
    </row>
    <row r="496">
      <c r="I496" s="12"/>
    </row>
    <row r="497">
      <c r="I497" s="12"/>
    </row>
    <row r="498">
      <c r="I498" s="12"/>
    </row>
    <row r="499">
      <c r="I499" s="12"/>
    </row>
    <row r="500">
      <c r="I500" s="12"/>
    </row>
    <row r="501">
      <c r="I501" s="12"/>
    </row>
    <row r="502">
      <c r="I502" s="12"/>
    </row>
    <row r="503">
      <c r="I503" s="12"/>
    </row>
    <row r="504">
      <c r="I504" s="12"/>
    </row>
    <row r="505">
      <c r="I505" s="12"/>
    </row>
    <row r="506">
      <c r="I506" s="12"/>
    </row>
    <row r="507">
      <c r="I507" s="12"/>
    </row>
    <row r="508">
      <c r="I508" s="12"/>
    </row>
    <row r="509">
      <c r="I509" s="12"/>
    </row>
    <row r="510">
      <c r="I510" s="12"/>
    </row>
    <row r="511">
      <c r="I511" s="12"/>
    </row>
    <row r="512">
      <c r="I512" s="12"/>
    </row>
    <row r="513">
      <c r="I513" s="12"/>
    </row>
    <row r="514">
      <c r="I514" s="12"/>
    </row>
    <row r="515">
      <c r="I515" s="12"/>
    </row>
    <row r="516">
      <c r="I516" s="12"/>
    </row>
    <row r="517">
      <c r="I517" s="12"/>
    </row>
    <row r="518">
      <c r="I518" s="12"/>
    </row>
    <row r="519">
      <c r="I519" s="12"/>
    </row>
    <row r="520">
      <c r="I520" s="12"/>
    </row>
    <row r="521">
      <c r="I521" s="12"/>
    </row>
    <row r="522">
      <c r="I522" s="12"/>
    </row>
    <row r="523">
      <c r="I523" s="12"/>
    </row>
    <row r="524">
      <c r="I524" s="12"/>
    </row>
    <row r="525">
      <c r="I525" s="12"/>
    </row>
    <row r="526">
      <c r="I526" s="12"/>
    </row>
    <row r="527">
      <c r="I527" s="12"/>
    </row>
    <row r="528">
      <c r="I528" s="12"/>
    </row>
    <row r="529">
      <c r="I529" s="12"/>
    </row>
    <row r="530">
      <c r="I530" s="12"/>
    </row>
    <row r="531">
      <c r="I531" s="12"/>
    </row>
    <row r="532">
      <c r="I532" s="12"/>
    </row>
    <row r="533">
      <c r="I533" s="12"/>
    </row>
    <row r="534">
      <c r="I534" s="12"/>
    </row>
    <row r="535">
      <c r="I535" s="12"/>
    </row>
    <row r="536">
      <c r="I536" s="12"/>
    </row>
    <row r="537">
      <c r="I537" s="12"/>
    </row>
    <row r="538">
      <c r="I538" s="12"/>
    </row>
    <row r="539">
      <c r="I539" s="12"/>
    </row>
    <row r="540">
      <c r="I540" s="12"/>
    </row>
    <row r="541">
      <c r="I541" s="12"/>
    </row>
    <row r="542">
      <c r="I542" s="12"/>
    </row>
    <row r="543">
      <c r="I543" s="12"/>
    </row>
    <row r="544">
      <c r="I544" s="12"/>
    </row>
    <row r="545">
      <c r="I545" s="12"/>
    </row>
    <row r="546">
      <c r="I546" s="12"/>
    </row>
    <row r="547">
      <c r="I547" s="12"/>
    </row>
    <row r="548">
      <c r="I548" s="12"/>
    </row>
    <row r="549">
      <c r="I549" s="12"/>
    </row>
    <row r="550">
      <c r="I550" s="12"/>
    </row>
    <row r="551">
      <c r="I551" s="12"/>
    </row>
    <row r="552">
      <c r="I552" s="12"/>
    </row>
    <row r="553">
      <c r="I553" s="12"/>
    </row>
    <row r="554">
      <c r="I554" s="12"/>
    </row>
    <row r="555">
      <c r="I555" s="12"/>
    </row>
    <row r="556">
      <c r="I556" s="12"/>
    </row>
    <row r="557">
      <c r="I557" s="12"/>
    </row>
    <row r="558">
      <c r="I558" s="12"/>
    </row>
    <row r="559">
      <c r="I559" s="12"/>
    </row>
    <row r="560">
      <c r="I560" s="12"/>
    </row>
    <row r="561">
      <c r="I561" s="12"/>
    </row>
    <row r="562">
      <c r="I562" s="12"/>
    </row>
    <row r="563">
      <c r="I563" s="12"/>
    </row>
    <row r="564">
      <c r="I564" s="12"/>
    </row>
    <row r="565">
      <c r="I565" s="12"/>
    </row>
    <row r="566">
      <c r="I566" s="12"/>
    </row>
    <row r="567">
      <c r="I567" s="12"/>
    </row>
    <row r="568">
      <c r="I568" s="12"/>
    </row>
    <row r="569">
      <c r="I569" s="12"/>
    </row>
    <row r="570">
      <c r="I570" s="12"/>
    </row>
    <row r="571">
      <c r="I571" s="12"/>
    </row>
    <row r="572">
      <c r="I572" s="12"/>
    </row>
    <row r="573">
      <c r="I573" s="12"/>
    </row>
    <row r="574">
      <c r="I574" s="12"/>
    </row>
    <row r="575">
      <c r="I575" s="12"/>
    </row>
    <row r="576">
      <c r="I576" s="12"/>
    </row>
    <row r="577">
      <c r="I577" s="12"/>
    </row>
    <row r="578">
      <c r="I578" s="12"/>
    </row>
    <row r="579">
      <c r="I579" s="12"/>
    </row>
    <row r="580">
      <c r="I580" s="12"/>
    </row>
    <row r="581">
      <c r="I581" s="12"/>
    </row>
    <row r="582">
      <c r="I582" s="12"/>
    </row>
    <row r="583">
      <c r="I583" s="12"/>
    </row>
    <row r="584">
      <c r="I584" s="12"/>
    </row>
    <row r="585">
      <c r="I585" s="12"/>
    </row>
    <row r="586">
      <c r="I586" s="12"/>
    </row>
    <row r="587">
      <c r="I587" s="12"/>
    </row>
    <row r="588">
      <c r="I588" s="12"/>
    </row>
    <row r="589">
      <c r="I589" s="12"/>
    </row>
    <row r="590">
      <c r="I590" s="12"/>
    </row>
    <row r="591">
      <c r="I591" s="12"/>
    </row>
    <row r="592">
      <c r="I592" s="12"/>
    </row>
    <row r="593">
      <c r="I593" s="12"/>
    </row>
    <row r="594">
      <c r="I594" s="12"/>
    </row>
    <row r="595">
      <c r="I595" s="12"/>
    </row>
    <row r="596">
      <c r="I596" s="12"/>
    </row>
    <row r="597">
      <c r="I597" s="12"/>
    </row>
    <row r="598">
      <c r="I598" s="12"/>
    </row>
    <row r="599">
      <c r="I599" s="12"/>
    </row>
    <row r="600">
      <c r="I600" s="12"/>
    </row>
    <row r="601">
      <c r="I601" s="12"/>
    </row>
    <row r="602">
      <c r="I602" s="12"/>
    </row>
    <row r="603">
      <c r="I603" s="12"/>
    </row>
    <row r="604">
      <c r="I604" s="12"/>
    </row>
    <row r="605">
      <c r="I605" s="12"/>
    </row>
    <row r="606">
      <c r="I606" s="12"/>
    </row>
    <row r="607">
      <c r="I607" s="12"/>
    </row>
    <row r="608">
      <c r="I608" s="12"/>
    </row>
    <row r="609">
      <c r="I609" s="12"/>
    </row>
    <row r="610">
      <c r="I610" s="12"/>
    </row>
    <row r="611">
      <c r="I611" s="12"/>
    </row>
    <row r="612">
      <c r="I612" s="12"/>
    </row>
    <row r="613">
      <c r="I613" s="12"/>
    </row>
    <row r="614">
      <c r="I614" s="12"/>
    </row>
    <row r="615">
      <c r="I615" s="12"/>
    </row>
    <row r="616">
      <c r="I616" s="12"/>
    </row>
    <row r="617">
      <c r="I617" s="12"/>
    </row>
    <row r="618">
      <c r="I618" s="12"/>
    </row>
    <row r="619">
      <c r="I619" s="12"/>
    </row>
    <row r="620">
      <c r="I620" s="12"/>
    </row>
    <row r="621">
      <c r="I621" s="12"/>
    </row>
    <row r="622">
      <c r="I622" s="12"/>
    </row>
    <row r="623">
      <c r="I623" s="12"/>
    </row>
    <row r="624">
      <c r="I624" s="12"/>
    </row>
    <row r="625">
      <c r="I625" s="12"/>
    </row>
    <row r="626">
      <c r="I626" s="12"/>
    </row>
    <row r="627">
      <c r="I627" s="12"/>
    </row>
    <row r="628">
      <c r="I628" s="12"/>
    </row>
    <row r="629">
      <c r="I629" s="12"/>
    </row>
    <row r="630">
      <c r="I630" s="12"/>
    </row>
    <row r="631">
      <c r="I631" s="12"/>
    </row>
    <row r="632">
      <c r="I632" s="12"/>
    </row>
    <row r="633">
      <c r="I633" s="12"/>
    </row>
    <row r="634">
      <c r="I634" s="12"/>
    </row>
    <row r="635">
      <c r="I635" s="12"/>
    </row>
    <row r="636">
      <c r="I636" s="12"/>
    </row>
    <row r="637">
      <c r="I637" s="12"/>
    </row>
    <row r="638">
      <c r="I638" s="12"/>
    </row>
    <row r="639">
      <c r="I639" s="12"/>
    </row>
    <row r="640">
      <c r="I640" s="12"/>
    </row>
    <row r="641">
      <c r="I641" s="12"/>
    </row>
    <row r="642">
      <c r="I642" s="12"/>
    </row>
    <row r="643">
      <c r="I643" s="12"/>
    </row>
    <row r="644">
      <c r="I644" s="12"/>
    </row>
    <row r="645">
      <c r="I645" s="12"/>
    </row>
    <row r="646">
      <c r="I646" s="12"/>
    </row>
    <row r="647">
      <c r="I647" s="12"/>
    </row>
    <row r="648">
      <c r="I648" s="12"/>
    </row>
    <row r="649">
      <c r="I649" s="12"/>
    </row>
    <row r="650">
      <c r="I650" s="12"/>
    </row>
    <row r="651">
      <c r="I651" s="12"/>
    </row>
    <row r="652">
      <c r="I652" s="12"/>
    </row>
    <row r="653">
      <c r="I653" s="12"/>
    </row>
    <row r="654">
      <c r="I654" s="12"/>
    </row>
    <row r="655">
      <c r="I655" s="12"/>
    </row>
    <row r="656">
      <c r="I656" s="12"/>
    </row>
    <row r="657">
      <c r="I657" s="12"/>
    </row>
    <row r="658">
      <c r="I658" s="12"/>
    </row>
    <row r="659">
      <c r="I659" s="12"/>
    </row>
    <row r="660">
      <c r="I660" s="12"/>
    </row>
    <row r="661">
      <c r="I661" s="12"/>
    </row>
    <row r="662">
      <c r="I662" s="12"/>
    </row>
    <row r="663">
      <c r="I663" s="12"/>
    </row>
    <row r="664">
      <c r="I664" s="12"/>
    </row>
    <row r="665">
      <c r="I665" s="12"/>
    </row>
    <row r="666">
      <c r="I666" s="12"/>
    </row>
    <row r="667">
      <c r="I667" s="12"/>
    </row>
    <row r="668">
      <c r="I668" s="12"/>
    </row>
    <row r="669">
      <c r="I669" s="12"/>
    </row>
    <row r="670">
      <c r="I670" s="12"/>
    </row>
    <row r="671">
      <c r="I671" s="12"/>
    </row>
    <row r="672">
      <c r="I672" s="12"/>
    </row>
    <row r="673">
      <c r="I673" s="12"/>
    </row>
    <row r="674">
      <c r="I674" s="12"/>
    </row>
    <row r="675">
      <c r="I675" s="12"/>
    </row>
    <row r="676">
      <c r="I676" s="12"/>
    </row>
    <row r="677">
      <c r="I677" s="12"/>
    </row>
    <row r="678">
      <c r="I678" s="12"/>
    </row>
    <row r="679">
      <c r="I679" s="12"/>
    </row>
    <row r="680">
      <c r="I680" s="12"/>
    </row>
    <row r="681">
      <c r="I681" s="12"/>
    </row>
    <row r="682">
      <c r="I682" s="12"/>
    </row>
    <row r="683">
      <c r="I683" s="12"/>
    </row>
    <row r="684">
      <c r="I684" s="12"/>
    </row>
    <row r="685">
      <c r="I685" s="12"/>
    </row>
    <row r="686">
      <c r="I686" s="12"/>
    </row>
    <row r="687">
      <c r="I687" s="12"/>
    </row>
    <row r="688">
      <c r="I688" s="12"/>
    </row>
    <row r="689">
      <c r="I689" s="12"/>
    </row>
    <row r="690">
      <c r="I690" s="12"/>
    </row>
    <row r="691">
      <c r="I691" s="12"/>
    </row>
    <row r="692">
      <c r="I692" s="12"/>
    </row>
    <row r="693">
      <c r="I693" s="12"/>
    </row>
    <row r="694">
      <c r="I694" s="12"/>
    </row>
    <row r="695">
      <c r="I695" s="12"/>
    </row>
    <row r="696">
      <c r="I696" s="12"/>
    </row>
    <row r="697">
      <c r="I697" s="12"/>
    </row>
    <row r="698">
      <c r="I698" s="12"/>
    </row>
    <row r="699">
      <c r="I699" s="12"/>
    </row>
    <row r="700">
      <c r="I700" s="12"/>
    </row>
    <row r="701">
      <c r="I701" s="12"/>
    </row>
    <row r="702">
      <c r="I702" s="12"/>
    </row>
    <row r="703">
      <c r="I703" s="12"/>
    </row>
    <row r="704">
      <c r="I704" s="12"/>
    </row>
    <row r="705">
      <c r="I705" s="12"/>
    </row>
    <row r="706">
      <c r="I706" s="12"/>
    </row>
    <row r="707">
      <c r="I707" s="12"/>
    </row>
    <row r="708">
      <c r="I708" s="12"/>
    </row>
    <row r="709">
      <c r="I709" s="12"/>
    </row>
    <row r="710">
      <c r="I710" s="12"/>
    </row>
    <row r="711">
      <c r="I711" s="12"/>
    </row>
    <row r="712">
      <c r="I712" s="12"/>
    </row>
    <row r="713">
      <c r="I713" s="12"/>
    </row>
    <row r="714">
      <c r="I714" s="12"/>
    </row>
    <row r="715">
      <c r="I715" s="12"/>
    </row>
    <row r="716">
      <c r="I716" s="12"/>
    </row>
    <row r="717">
      <c r="I717" s="12"/>
    </row>
    <row r="718">
      <c r="I718" s="12"/>
    </row>
    <row r="719">
      <c r="I719" s="12"/>
    </row>
    <row r="720">
      <c r="I720" s="12"/>
    </row>
    <row r="721">
      <c r="I721" s="12"/>
    </row>
    <row r="722">
      <c r="I722" s="12"/>
    </row>
    <row r="723">
      <c r="I723" s="12"/>
    </row>
    <row r="724">
      <c r="I724" s="12"/>
    </row>
    <row r="725">
      <c r="I725" s="12"/>
    </row>
    <row r="726">
      <c r="I726" s="12"/>
    </row>
    <row r="727">
      <c r="I727" s="12"/>
    </row>
    <row r="728">
      <c r="I728" s="12"/>
    </row>
    <row r="729">
      <c r="I729" s="12"/>
    </row>
    <row r="730">
      <c r="I730" s="12"/>
    </row>
    <row r="731">
      <c r="I731" s="12"/>
    </row>
    <row r="732">
      <c r="I732" s="12"/>
    </row>
    <row r="733">
      <c r="I733" s="12"/>
    </row>
    <row r="734">
      <c r="I734" s="12"/>
    </row>
    <row r="735">
      <c r="I735" s="12"/>
    </row>
    <row r="736">
      <c r="I736" s="12"/>
    </row>
    <row r="737">
      <c r="I737" s="12"/>
    </row>
    <row r="738">
      <c r="I738" s="12"/>
    </row>
    <row r="739">
      <c r="I739" s="12"/>
    </row>
    <row r="740">
      <c r="I740" s="12"/>
    </row>
    <row r="741">
      <c r="I741" s="12"/>
    </row>
    <row r="742">
      <c r="I742" s="12"/>
    </row>
    <row r="743">
      <c r="I743" s="12"/>
    </row>
    <row r="744">
      <c r="I744" s="12"/>
    </row>
    <row r="745">
      <c r="I745" s="12"/>
    </row>
    <row r="746">
      <c r="I746" s="12"/>
    </row>
    <row r="747">
      <c r="I747" s="12"/>
    </row>
    <row r="748">
      <c r="I748" s="12"/>
    </row>
    <row r="749">
      <c r="I749" s="12"/>
    </row>
    <row r="750">
      <c r="I750" s="12"/>
    </row>
    <row r="751">
      <c r="I751" s="12"/>
    </row>
    <row r="752">
      <c r="I752" s="12"/>
    </row>
    <row r="753">
      <c r="I753" s="12"/>
    </row>
    <row r="754">
      <c r="I754" s="12"/>
    </row>
    <row r="755">
      <c r="I755" s="12"/>
    </row>
    <row r="756">
      <c r="I756" s="12"/>
    </row>
    <row r="757">
      <c r="I757" s="12"/>
    </row>
    <row r="758">
      <c r="I758" s="12"/>
    </row>
    <row r="759">
      <c r="I759" s="12"/>
    </row>
    <row r="760">
      <c r="I760" s="12"/>
    </row>
    <row r="761">
      <c r="I761" s="12"/>
    </row>
    <row r="762">
      <c r="I762" s="12"/>
    </row>
    <row r="763">
      <c r="I763" s="12"/>
    </row>
    <row r="764">
      <c r="I764" s="12"/>
    </row>
    <row r="765">
      <c r="I765" s="12"/>
    </row>
    <row r="766">
      <c r="I766" s="12"/>
    </row>
    <row r="767">
      <c r="I767" s="12"/>
    </row>
    <row r="768">
      <c r="I768" s="12"/>
    </row>
    <row r="769">
      <c r="I769" s="12"/>
    </row>
    <row r="770">
      <c r="I770" s="12"/>
    </row>
    <row r="771">
      <c r="I771" s="12"/>
    </row>
    <row r="772">
      <c r="I772" s="12"/>
    </row>
    <row r="773">
      <c r="I773" s="12"/>
    </row>
    <row r="774">
      <c r="I774" s="12"/>
    </row>
    <row r="775">
      <c r="I775" s="12"/>
    </row>
    <row r="776">
      <c r="I776" s="12"/>
    </row>
    <row r="777">
      <c r="I777" s="12"/>
    </row>
    <row r="778">
      <c r="I778" s="12"/>
    </row>
    <row r="779">
      <c r="I779" s="12"/>
    </row>
    <row r="780">
      <c r="I780" s="12"/>
    </row>
    <row r="781">
      <c r="I781" s="12"/>
    </row>
    <row r="782">
      <c r="I782" s="12"/>
    </row>
    <row r="783">
      <c r="I783" s="12"/>
    </row>
    <row r="784">
      <c r="I784" s="12"/>
    </row>
    <row r="785">
      <c r="I785" s="12"/>
    </row>
    <row r="786">
      <c r="I786" s="12"/>
    </row>
    <row r="787">
      <c r="I787" s="12"/>
    </row>
    <row r="788">
      <c r="I788" s="12"/>
    </row>
    <row r="789">
      <c r="I789" s="12"/>
    </row>
    <row r="790">
      <c r="I790" s="12"/>
    </row>
    <row r="791">
      <c r="I791" s="12"/>
    </row>
    <row r="792">
      <c r="I792" s="12"/>
    </row>
    <row r="793">
      <c r="I793" s="12"/>
    </row>
    <row r="794">
      <c r="I794" s="12"/>
    </row>
    <row r="795">
      <c r="I795" s="12"/>
    </row>
    <row r="796">
      <c r="I796" s="12"/>
    </row>
    <row r="797">
      <c r="I797" s="12"/>
    </row>
    <row r="798">
      <c r="I798" s="12"/>
    </row>
    <row r="799">
      <c r="I799" s="12"/>
    </row>
    <row r="800">
      <c r="I800" s="12"/>
    </row>
    <row r="801">
      <c r="I801" s="12"/>
    </row>
    <row r="802">
      <c r="I802" s="12"/>
    </row>
    <row r="803">
      <c r="I803" s="12"/>
    </row>
    <row r="804">
      <c r="I804" s="12"/>
    </row>
    <row r="805">
      <c r="I805" s="12"/>
    </row>
    <row r="806">
      <c r="I806" s="12"/>
    </row>
    <row r="807">
      <c r="I807" s="12"/>
    </row>
    <row r="808">
      <c r="I808" s="12"/>
    </row>
    <row r="809">
      <c r="I809" s="12"/>
    </row>
    <row r="810">
      <c r="I810" s="12"/>
    </row>
    <row r="811">
      <c r="I811" s="12"/>
    </row>
    <row r="812">
      <c r="I812" s="12"/>
    </row>
    <row r="813">
      <c r="I813" s="12"/>
    </row>
    <row r="814">
      <c r="I814" s="12"/>
    </row>
    <row r="815">
      <c r="I815" s="12"/>
    </row>
    <row r="816">
      <c r="I816" s="12"/>
    </row>
    <row r="817">
      <c r="I817" s="12"/>
    </row>
    <row r="818">
      <c r="I818" s="12"/>
    </row>
    <row r="819">
      <c r="I819" s="12"/>
    </row>
    <row r="820">
      <c r="I820" s="12"/>
    </row>
    <row r="821">
      <c r="I821" s="12"/>
    </row>
    <row r="822">
      <c r="I822" s="12"/>
    </row>
    <row r="823">
      <c r="I823" s="12"/>
    </row>
    <row r="824">
      <c r="I824" s="12"/>
    </row>
    <row r="825">
      <c r="I825" s="12"/>
    </row>
    <row r="826">
      <c r="I826" s="12"/>
    </row>
    <row r="827">
      <c r="I827" s="12"/>
    </row>
    <row r="828">
      <c r="I828" s="12"/>
    </row>
    <row r="829">
      <c r="I829" s="12"/>
    </row>
    <row r="830">
      <c r="I830" s="12"/>
    </row>
    <row r="831">
      <c r="I831" s="12"/>
    </row>
    <row r="832">
      <c r="I832" s="12"/>
    </row>
    <row r="833">
      <c r="I833" s="12"/>
    </row>
    <row r="834">
      <c r="I834" s="12"/>
    </row>
    <row r="835">
      <c r="I835" s="12"/>
    </row>
    <row r="836">
      <c r="I836" s="12"/>
    </row>
    <row r="837">
      <c r="I837" s="12"/>
    </row>
    <row r="838">
      <c r="I838" s="12"/>
    </row>
    <row r="839">
      <c r="I839" s="12"/>
    </row>
    <row r="840">
      <c r="I840" s="12"/>
    </row>
    <row r="841">
      <c r="I841" s="12"/>
    </row>
    <row r="842">
      <c r="I842" s="12"/>
    </row>
    <row r="843">
      <c r="I843" s="12"/>
    </row>
    <row r="844">
      <c r="I844" s="12"/>
    </row>
    <row r="845">
      <c r="I845" s="12"/>
    </row>
    <row r="846">
      <c r="I846" s="12"/>
    </row>
    <row r="847">
      <c r="I847" s="12"/>
    </row>
    <row r="848">
      <c r="I848" s="12"/>
    </row>
    <row r="849">
      <c r="I849" s="12"/>
    </row>
    <row r="850">
      <c r="I850" s="12"/>
    </row>
    <row r="851">
      <c r="I851" s="12"/>
    </row>
    <row r="852">
      <c r="I852" s="12"/>
    </row>
    <row r="853">
      <c r="I853" s="12"/>
    </row>
    <row r="854">
      <c r="I854" s="12"/>
    </row>
    <row r="855">
      <c r="I855" s="12"/>
    </row>
    <row r="856">
      <c r="I856" s="12"/>
    </row>
    <row r="857">
      <c r="I857" s="12"/>
    </row>
    <row r="858">
      <c r="I858" s="12"/>
    </row>
    <row r="859">
      <c r="I859" s="12"/>
    </row>
    <row r="860">
      <c r="I860" s="12"/>
    </row>
    <row r="861">
      <c r="I861" s="12"/>
    </row>
    <row r="862">
      <c r="I862" s="12"/>
    </row>
    <row r="863">
      <c r="I863" s="12"/>
    </row>
    <row r="864">
      <c r="I864" s="12"/>
    </row>
    <row r="865">
      <c r="I865" s="12"/>
    </row>
    <row r="866">
      <c r="I866" s="12"/>
    </row>
    <row r="867">
      <c r="I867" s="12"/>
    </row>
    <row r="868">
      <c r="I868" s="12"/>
    </row>
    <row r="869">
      <c r="I869" s="12"/>
    </row>
    <row r="870">
      <c r="I870" s="12"/>
    </row>
    <row r="871">
      <c r="I871" s="12"/>
    </row>
    <row r="872">
      <c r="I872" s="12"/>
    </row>
    <row r="873">
      <c r="I873" s="12"/>
    </row>
    <row r="874">
      <c r="I874" s="12"/>
    </row>
    <row r="875">
      <c r="I875" s="12"/>
    </row>
    <row r="876">
      <c r="I876" s="12"/>
    </row>
    <row r="877">
      <c r="I877" s="12"/>
    </row>
    <row r="878">
      <c r="I878" s="12"/>
    </row>
    <row r="879">
      <c r="I879" s="12"/>
    </row>
    <row r="880">
      <c r="I880" s="12"/>
    </row>
    <row r="881">
      <c r="I881" s="12"/>
    </row>
    <row r="882">
      <c r="I882" s="12"/>
    </row>
    <row r="883">
      <c r="I883" s="12"/>
    </row>
    <row r="884">
      <c r="I884" s="12"/>
    </row>
    <row r="885">
      <c r="I885" s="12"/>
    </row>
    <row r="886">
      <c r="I886" s="12"/>
    </row>
    <row r="887">
      <c r="I887" s="12"/>
    </row>
    <row r="888">
      <c r="I888" s="12"/>
    </row>
    <row r="889">
      <c r="I889" s="12"/>
    </row>
    <row r="890">
      <c r="I890" s="12"/>
    </row>
    <row r="891">
      <c r="I891" s="12"/>
    </row>
    <row r="892">
      <c r="I892" s="12"/>
    </row>
    <row r="893">
      <c r="I893" s="12"/>
    </row>
    <row r="894">
      <c r="I894" s="12"/>
    </row>
    <row r="895">
      <c r="I895" s="12"/>
    </row>
    <row r="896">
      <c r="I896" s="12"/>
    </row>
    <row r="897">
      <c r="I897" s="12"/>
    </row>
    <row r="898">
      <c r="I898" s="12"/>
    </row>
    <row r="899">
      <c r="I899" s="12"/>
    </row>
    <row r="900">
      <c r="I900" s="12"/>
    </row>
    <row r="901">
      <c r="I901" s="12"/>
    </row>
    <row r="902">
      <c r="I902" s="12"/>
    </row>
    <row r="903">
      <c r="I903" s="12"/>
    </row>
    <row r="904">
      <c r="I904" s="12"/>
    </row>
    <row r="905">
      <c r="I905" s="12"/>
    </row>
    <row r="906">
      <c r="I906" s="12"/>
    </row>
    <row r="907">
      <c r="I907" s="12"/>
    </row>
    <row r="908">
      <c r="I908" s="12"/>
    </row>
    <row r="909">
      <c r="I909" s="12"/>
    </row>
    <row r="910">
      <c r="I910" s="12"/>
    </row>
    <row r="911">
      <c r="I911" s="12"/>
    </row>
    <row r="912">
      <c r="I912" s="12"/>
    </row>
    <row r="913">
      <c r="I913" s="12"/>
    </row>
    <row r="914">
      <c r="I914" s="12"/>
    </row>
    <row r="915">
      <c r="I915" s="12"/>
    </row>
    <row r="916">
      <c r="I916" s="12"/>
    </row>
    <row r="917">
      <c r="I917" s="12"/>
    </row>
    <row r="918">
      <c r="I918" s="12"/>
    </row>
    <row r="919">
      <c r="I919" s="12"/>
    </row>
    <row r="920">
      <c r="I920" s="12"/>
    </row>
    <row r="921">
      <c r="I921" s="12"/>
    </row>
    <row r="922">
      <c r="I922" s="12"/>
    </row>
    <row r="923">
      <c r="I923" s="12"/>
    </row>
    <row r="924">
      <c r="I924" s="12"/>
    </row>
    <row r="925">
      <c r="I925" s="12"/>
    </row>
    <row r="926">
      <c r="I926" s="12"/>
    </row>
    <row r="927">
      <c r="I927" s="12"/>
    </row>
    <row r="928">
      <c r="I928" s="12"/>
    </row>
    <row r="929">
      <c r="I929" s="12"/>
    </row>
    <row r="930">
      <c r="I930" s="12"/>
    </row>
    <row r="931">
      <c r="I931" s="12"/>
    </row>
    <row r="932">
      <c r="I932" s="12"/>
    </row>
    <row r="933">
      <c r="I933" s="12"/>
    </row>
    <row r="934">
      <c r="I934" s="12"/>
    </row>
    <row r="935">
      <c r="I935" s="12"/>
    </row>
    <row r="936">
      <c r="I936" s="12"/>
    </row>
    <row r="937">
      <c r="I937" s="12"/>
    </row>
    <row r="938">
      <c r="I938" s="12"/>
    </row>
    <row r="939">
      <c r="I939" s="12"/>
    </row>
    <row r="940">
      <c r="I940" s="12"/>
    </row>
    <row r="941">
      <c r="I941" s="12"/>
    </row>
    <row r="942">
      <c r="I942" s="12"/>
    </row>
    <row r="943">
      <c r="I943" s="12"/>
    </row>
    <row r="944">
      <c r="I944" s="12"/>
    </row>
    <row r="945">
      <c r="I945" s="12"/>
    </row>
    <row r="946">
      <c r="I946" s="12"/>
    </row>
    <row r="947">
      <c r="I947" s="12"/>
    </row>
    <row r="948">
      <c r="I948" s="12"/>
    </row>
    <row r="949">
      <c r="I949" s="12"/>
    </row>
    <row r="950">
      <c r="I950" s="12"/>
    </row>
    <row r="951">
      <c r="I951" s="12"/>
    </row>
    <row r="952">
      <c r="I952" s="12"/>
    </row>
    <row r="953">
      <c r="I953" s="12"/>
    </row>
    <row r="954">
      <c r="I954" s="12"/>
    </row>
    <row r="955">
      <c r="I955" s="12"/>
    </row>
    <row r="956">
      <c r="I956" s="12"/>
    </row>
    <row r="957">
      <c r="I957" s="12"/>
    </row>
    <row r="958">
      <c r="I958" s="12"/>
    </row>
    <row r="959">
      <c r="I959" s="12"/>
    </row>
    <row r="960">
      <c r="I960" s="12"/>
    </row>
    <row r="961">
      <c r="I961" s="12"/>
    </row>
    <row r="962">
      <c r="I962" s="12"/>
    </row>
    <row r="963">
      <c r="I963" s="12"/>
    </row>
    <row r="964">
      <c r="I964" s="12"/>
    </row>
    <row r="965">
      <c r="I965" s="12"/>
    </row>
    <row r="966">
      <c r="I966" s="12"/>
    </row>
    <row r="967">
      <c r="I967" s="12"/>
    </row>
    <row r="968">
      <c r="I968" s="12"/>
    </row>
    <row r="969">
      <c r="I969" s="12"/>
    </row>
    <row r="970">
      <c r="I970" s="12"/>
    </row>
    <row r="971">
      <c r="I971" s="12"/>
    </row>
    <row r="972">
      <c r="I972" s="12"/>
    </row>
    <row r="973">
      <c r="I973" s="12"/>
    </row>
    <row r="974">
      <c r="I974" s="12"/>
    </row>
    <row r="975">
      <c r="I975" s="12"/>
    </row>
    <row r="976">
      <c r="I976" s="12"/>
    </row>
    <row r="977">
      <c r="I977" s="12"/>
    </row>
    <row r="978">
      <c r="I978" s="12"/>
    </row>
    <row r="979">
      <c r="I979" s="12"/>
    </row>
    <row r="980">
      <c r="I980" s="12"/>
    </row>
    <row r="981">
      <c r="I981" s="12"/>
    </row>
    <row r="982">
      <c r="I982" s="12"/>
    </row>
    <row r="983">
      <c r="I983" s="12"/>
    </row>
    <row r="984">
      <c r="I984" s="12"/>
    </row>
    <row r="985">
      <c r="I985" s="12"/>
    </row>
    <row r="986">
      <c r="I986" s="12"/>
    </row>
    <row r="987">
      <c r="I987" s="12"/>
    </row>
    <row r="988">
      <c r="I988" s="12"/>
    </row>
    <row r="989">
      <c r="I989" s="12"/>
    </row>
    <row r="990">
      <c r="I990" s="12"/>
    </row>
    <row r="991">
      <c r="I991" s="12"/>
    </row>
    <row r="992">
      <c r="I992" s="12"/>
    </row>
    <row r="993">
      <c r="I993" s="12"/>
    </row>
    <row r="994">
      <c r="I994" s="12"/>
    </row>
    <row r="995">
      <c r="I995" s="12"/>
    </row>
    <row r="996">
      <c r="I996" s="12"/>
    </row>
    <row r="997">
      <c r="I997" s="12"/>
    </row>
    <row r="998">
      <c r="I998" s="12"/>
    </row>
    <row r="999">
      <c r="I999" s="12"/>
    </row>
    <row r="1000">
      <c r="I1000" s="12"/>
    </row>
    <row r="1001">
      <c r="I1001" s="12"/>
    </row>
    <row r="1002">
      <c r="I1002" s="12"/>
    </row>
    <row r="1003">
      <c r="I1003" s="12"/>
    </row>
    <row r="1004">
      <c r="I1004" s="12"/>
    </row>
    <row r="1005">
      <c r="I1005" s="12"/>
    </row>
    <row r="1006">
      <c r="I1006" s="12"/>
    </row>
    <row r="1007">
      <c r="I1007" s="12"/>
    </row>
    <row r="1008">
      <c r="I1008" s="12"/>
    </row>
  </sheetData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6" max="6" width="7.0"/>
    <col customWidth="1" min="8" max="8" width="14.63"/>
    <col customWidth="1" min="9" max="9" width="7.63"/>
  </cols>
  <sheetData>
    <row r="1">
      <c r="A1" s="83" t="s">
        <v>170</v>
      </c>
      <c r="B1" s="83" t="s">
        <v>1083</v>
      </c>
      <c r="C1" s="83" t="s">
        <v>1084</v>
      </c>
      <c r="D1" s="83" t="s">
        <v>3864</v>
      </c>
      <c r="E1" s="83" t="s">
        <v>1087</v>
      </c>
      <c r="F1" s="83" t="s">
        <v>1088</v>
      </c>
      <c r="G1" s="83" t="s">
        <v>3865</v>
      </c>
      <c r="H1" s="83" t="s">
        <v>3866</v>
      </c>
      <c r="I1" s="83" t="s">
        <v>3867</v>
      </c>
      <c r="J1" s="83" t="s">
        <v>1089</v>
      </c>
      <c r="K1" s="83" t="s">
        <v>1090</v>
      </c>
      <c r="L1" s="83" t="s">
        <v>1091</v>
      </c>
      <c r="M1" s="83" t="s">
        <v>1092</v>
      </c>
      <c r="N1" s="83" t="s">
        <v>3868</v>
      </c>
      <c r="O1" s="83" t="s">
        <v>1094</v>
      </c>
      <c r="P1" s="95" t="s">
        <v>1095</v>
      </c>
    </row>
    <row r="2">
      <c r="A2" s="83" t="s">
        <v>1182</v>
      </c>
      <c r="B2" s="83" t="s">
        <v>1097</v>
      </c>
      <c r="C2" s="83" t="s">
        <v>1098</v>
      </c>
      <c r="D2" s="83" t="s">
        <v>182</v>
      </c>
      <c r="E2" s="83" t="s">
        <v>182</v>
      </c>
      <c r="F2" s="83" t="s">
        <v>1183</v>
      </c>
      <c r="G2" s="250" t="s">
        <v>3869</v>
      </c>
      <c r="H2" s="83" t="s">
        <v>3870</v>
      </c>
      <c r="I2" s="85"/>
      <c r="J2" s="93">
        <v>42137.0</v>
      </c>
      <c r="K2" s="83">
        <v>2.2</v>
      </c>
      <c r="L2" s="83">
        <v>0.208</v>
      </c>
      <c r="M2" s="83">
        <v>0.174</v>
      </c>
      <c r="N2" s="83">
        <v>0.034</v>
      </c>
      <c r="O2" s="83" t="s">
        <v>175</v>
      </c>
      <c r="P2" s="95" t="s">
        <v>1184</v>
      </c>
    </row>
    <row r="3">
      <c r="A3" s="83" t="s">
        <v>1111</v>
      </c>
      <c r="B3" s="83" t="s">
        <v>1097</v>
      </c>
      <c r="C3" s="83" t="s">
        <v>1098</v>
      </c>
      <c r="D3" s="83">
        <v>8.9</v>
      </c>
      <c r="E3" s="83">
        <v>7.0</v>
      </c>
      <c r="F3" s="83" t="s">
        <v>1112</v>
      </c>
      <c r="G3" s="250" t="s">
        <v>3869</v>
      </c>
      <c r="H3" s="83" t="s">
        <v>3870</v>
      </c>
      <c r="I3" s="85"/>
      <c r="J3" s="93">
        <v>42844.0</v>
      </c>
      <c r="K3" s="83">
        <v>1.59</v>
      </c>
      <c r="L3" s="83">
        <v>0.248</v>
      </c>
      <c r="M3" s="83">
        <v>0.216</v>
      </c>
      <c r="N3" s="83">
        <v>0.032</v>
      </c>
      <c r="O3" s="83" t="s">
        <v>175</v>
      </c>
      <c r="P3" s="95" t="s">
        <v>1113</v>
      </c>
    </row>
    <row r="4">
      <c r="A4" s="83" t="s">
        <v>1205</v>
      </c>
      <c r="B4" s="83" t="s">
        <v>1097</v>
      </c>
      <c r="C4" s="83" t="s">
        <v>1098</v>
      </c>
      <c r="D4" s="83" t="s">
        <v>182</v>
      </c>
      <c r="E4" s="83" t="s">
        <v>182</v>
      </c>
      <c r="F4" s="83" t="s">
        <v>1206</v>
      </c>
      <c r="G4" s="250" t="s">
        <v>3869</v>
      </c>
      <c r="H4" s="83" t="s">
        <v>3870</v>
      </c>
      <c r="I4" s="85"/>
      <c r="J4" s="93">
        <v>42879.0</v>
      </c>
      <c r="K4" s="83">
        <v>1.28</v>
      </c>
      <c r="L4" s="83">
        <v>0.195</v>
      </c>
      <c r="M4" s="83">
        <v>0.18</v>
      </c>
      <c r="N4" s="83">
        <v>0.015</v>
      </c>
      <c r="O4" s="83" t="s">
        <v>175</v>
      </c>
      <c r="P4" s="95" t="s">
        <v>1207</v>
      </c>
    </row>
    <row r="5">
      <c r="A5" s="83" t="s">
        <v>1208</v>
      </c>
      <c r="B5" s="83" t="s">
        <v>1097</v>
      </c>
      <c r="C5" s="83" t="s">
        <v>1098</v>
      </c>
      <c r="D5" s="83" t="s">
        <v>182</v>
      </c>
      <c r="E5" s="83" t="s">
        <v>182</v>
      </c>
      <c r="F5" s="83" t="s">
        <v>1209</v>
      </c>
      <c r="G5" s="250" t="s">
        <v>3869</v>
      </c>
      <c r="H5" s="83" t="s">
        <v>3870</v>
      </c>
      <c r="I5" s="85"/>
      <c r="J5" s="93">
        <v>42879.0</v>
      </c>
      <c r="K5" s="83">
        <v>1.25</v>
      </c>
      <c r="L5" s="83">
        <v>0.28</v>
      </c>
      <c r="M5" s="83">
        <v>0.265</v>
      </c>
      <c r="N5" s="83">
        <v>0.015</v>
      </c>
      <c r="O5" s="83" t="s">
        <v>175</v>
      </c>
      <c r="P5" s="95" t="s">
        <v>1210</v>
      </c>
    </row>
    <row r="6">
      <c r="A6" s="83" t="s">
        <v>1211</v>
      </c>
      <c r="B6" s="83" t="s">
        <v>1097</v>
      </c>
      <c r="C6" s="83" t="s">
        <v>1098</v>
      </c>
      <c r="D6" s="83" t="s">
        <v>182</v>
      </c>
      <c r="E6" s="83" t="s">
        <v>182</v>
      </c>
      <c r="F6" s="83" t="s">
        <v>1212</v>
      </c>
      <c r="G6" s="250" t="s">
        <v>3869</v>
      </c>
      <c r="H6" s="83" t="s">
        <v>3870</v>
      </c>
      <c r="I6" s="85"/>
      <c r="J6" s="93">
        <v>42879.0</v>
      </c>
      <c r="K6" s="83">
        <v>1.41</v>
      </c>
      <c r="L6" s="83">
        <v>0.201</v>
      </c>
      <c r="M6" s="83">
        <v>0.179</v>
      </c>
      <c r="N6" s="83">
        <v>0.022</v>
      </c>
      <c r="O6" s="83" t="s">
        <v>175</v>
      </c>
      <c r="P6" s="95" t="s">
        <v>1213</v>
      </c>
    </row>
    <row r="7">
      <c r="A7" s="83" t="s">
        <v>1277</v>
      </c>
      <c r="B7" s="83" t="s">
        <v>1097</v>
      </c>
      <c r="C7" s="83" t="s">
        <v>1098</v>
      </c>
      <c r="D7" s="83" t="s">
        <v>182</v>
      </c>
      <c r="E7" s="83" t="s">
        <v>182</v>
      </c>
      <c r="F7" s="83" t="s">
        <v>1278</v>
      </c>
      <c r="G7" s="250" t="s">
        <v>3869</v>
      </c>
      <c r="H7" s="83" t="s">
        <v>3870</v>
      </c>
      <c r="I7" s="85"/>
      <c r="J7" s="93">
        <v>43243.0</v>
      </c>
      <c r="K7" s="83">
        <v>2.64</v>
      </c>
      <c r="L7" s="83">
        <v>0.326</v>
      </c>
      <c r="M7" s="83">
        <v>0.265</v>
      </c>
      <c r="N7" s="83">
        <v>0.061</v>
      </c>
      <c r="O7" s="83" t="s">
        <v>175</v>
      </c>
      <c r="P7" s="95" t="s">
        <v>1279</v>
      </c>
    </row>
    <row r="8">
      <c r="A8" s="83" t="s">
        <v>1270</v>
      </c>
      <c r="B8" s="83" t="s">
        <v>1097</v>
      </c>
      <c r="C8" s="83" t="s">
        <v>1098</v>
      </c>
      <c r="D8" s="83" t="s">
        <v>182</v>
      </c>
      <c r="E8" s="83" t="s">
        <v>182</v>
      </c>
      <c r="F8" s="83" t="s">
        <v>1271</v>
      </c>
      <c r="G8" s="250" t="s">
        <v>3869</v>
      </c>
      <c r="H8" s="83" t="s">
        <v>3870</v>
      </c>
      <c r="I8" s="85"/>
      <c r="J8" s="107">
        <v>43390.0</v>
      </c>
      <c r="K8" s="83">
        <v>1.1</v>
      </c>
      <c r="L8" s="83">
        <v>0.186</v>
      </c>
      <c r="M8" s="83">
        <v>0.173</v>
      </c>
      <c r="N8" s="83">
        <v>0.013</v>
      </c>
      <c r="O8" s="83" t="s">
        <v>175</v>
      </c>
      <c r="P8" s="95" t="s">
        <v>1272</v>
      </c>
    </row>
    <row r="9">
      <c r="A9" s="83" t="s">
        <v>1264</v>
      </c>
      <c r="B9" s="83" t="s">
        <v>1097</v>
      </c>
      <c r="C9" s="83" t="s">
        <v>1098</v>
      </c>
      <c r="D9" s="83" t="s">
        <v>182</v>
      </c>
      <c r="E9" s="83" t="s">
        <v>182</v>
      </c>
      <c r="F9" s="83" t="s">
        <v>1265</v>
      </c>
      <c r="G9" s="250" t="s">
        <v>3869</v>
      </c>
      <c r="H9" s="83" t="s">
        <v>3870</v>
      </c>
      <c r="I9" s="85"/>
      <c r="J9" s="93">
        <v>43348.0</v>
      </c>
      <c r="K9" s="83">
        <v>1.42</v>
      </c>
      <c r="L9" s="83">
        <v>0.195</v>
      </c>
      <c r="M9" s="83">
        <v>0.178</v>
      </c>
      <c r="N9" s="83">
        <v>0.017</v>
      </c>
      <c r="O9" s="83" t="s">
        <v>175</v>
      </c>
      <c r="P9" s="95" t="s">
        <v>1266</v>
      </c>
    </row>
    <row r="10">
      <c r="A10" s="83" t="s">
        <v>1275</v>
      </c>
      <c r="B10" s="83" t="s">
        <v>1097</v>
      </c>
      <c r="C10" s="83" t="s">
        <v>1098</v>
      </c>
      <c r="D10" s="83" t="s">
        <v>182</v>
      </c>
      <c r="E10" s="83">
        <v>7.5</v>
      </c>
      <c r="F10" s="83" t="s">
        <v>1276</v>
      </c>
      <c r="G10" s="250" t="s">
        <v>3869</v>
      </c>
      <c r="H10" s="83" t="s">
        <v>3870</v>
      </c>
      <c r="I10" s="85"/>
      <c r="J10" s="93">
        <v>43348.0</v>
      </c>
      <c r="K10" s="83">
        <v>1.25</v>
      </c>
      <c r="L10" s="83">
        <v>0.207</v>
      </c>
      <c r="M10" s="83">
        <v>0.193</v>
      </c>
      <c r="N10" s="83">
        <v>0.014</v>
      </c>
      <c r="O10" s="83" t="s">
        <v>175</v>
      </c>
      <c r="P10" s="95" t="s">
        <v>1266</v>
      </c>
    </row>
    <row r="11">
      <c r="A11" s="83" t="s">
        <v>1237</v>
      </c>
      <c r="B11" s="83" t="s">
        <v>1097</v>
      </c>
      <c r="C11" s="83" t="s">
        <v>1098</v>
      </c>
      <c r="D11" s="83" t="s">
        <v>182</v>
      </c>
      <c r="E11" s="83" t="s">
        <v>182</v>
      </c>
      <c r="F11" s="83" t="s">
        <v>1238</v>
      </c>
      <c r="G11" s="250" t="s">
        <v>3869</v>
      </c>
      <c r="H11" s="83" t="s">
        <v>3870</v>
      </c>
      <c r="I11" s="85"/>
      <c r="J11" s="107">
        <v>43761.0</v>
      </c>
      <c r="K11" s="83">
        <v>1.25</v>
      </c>
      <c r="L11" s="83">
        <v>0.164</v>
      </c>
      <c r="M11" s="83">
        <v>0.157</v>
      </c>
      <c r="N11" s="83">
        <v>0.007</v>
      </c>
      <c r="O11" s="83" t="s">
        <v>175</v>
      </c>
      <c r="P11" s="95" t="s">
        <v>1239</v>
      </c>
    </row>
    <row r="12">
      <c r="A12" s="83" t="s">
        <v>1283</v>
      </c>
      <c r="B12" s="83" t="s">
        <v>1097</v>
      </c>
      <c r="C12" s="83" t="s">
        <v>1098</v>
      </c>
      <c r="D12" s="83" t="s">
        <v>182</v>
      </c>
      <c r="E12" s="83" t="s">
        <v>182</v>
      </c>
      <c r="F12" s="83" t="s">
        <v>1284</v>
      </c>
      <c r="G12" s="250" t="s">
        <v>3869</v>
      </c>
      <c r="H12" s="83" t="s">
        <v>3870</v>
      </c>
      <c r="I12" s="85"/>
      <c r="J12" s="93">
        <v>43502.0</v>
      </c>
      <c r="K12" s="83">
        <v>2.23</v>
      </c>
      <c r="L12" s="83">
        <v>0.24</v>
      </c>
      <c r="M12" s="83">
        <v>0.177</v>
      </c>
      <c r="N12" s="83">
        <v>0.063</v>
      </c>
      <c r="O12" s="83" t="s">
        <v>175</v>
      </c>
      <c r="P12" s="95" t="s">
        <v>1285</v>
      </c>
    </row>
    <row r="13">
      <c r="A13" s="83" t="s">
        <v>1301</v>
      </c>
      <c r="B13" s="83" t="s">
        <v>1097</v>
      </c>
      <c r="C13" s="83" t="s">
        <v>1098</v>
      </c>
      <c r="D13" s="83" t="s">
        <v>182</v>
      </c>
      <c r="E13" s="83" t="s">
        <v>182</v>
      </c>
      <c r="F13" s="83" t="s">
        <v>1099</v>
      </c>
      <c r="G13" s="250" t="s">
        <v>3869</v>
      </c>
      <c r="H13" s="83" t="s">
        <v>3870</v>
      </c>
      <c r="I13" s="85"/>
      <c r="J13" s="93">
        <v>43558.0</v>
      </c>
      <c r="K13" s="83">
        <v>1.42</v>
      </c>
      <c r="L13" s="83">
        <v>0.222</v>
      </c>
      <c r="M13" s="83">
        <v>0.192</v>
      </c>
      <c r="N13" s="83">
        <v>0.03</v>
      </c>
      <c r="O13" s="83" t="s">
        <v>175</v>
      </c>
      <c r="P13" s="95" t="s">
        <v>1302</v>
      </c>
    </row>
    <row r="14">
      <c r="A14" s="83" t="s">
        <v>1306</v>
      </c>
      <c r="B14" s="83" t="s">
        <v>1097</v>
      </c>
      <c r="C14" s="83" t="s">
        <v>1098</v>
      </c>
      <c r="D14" s="83" t="s">
        <v>182</v>
      </c>
      <c r="E14" s="83" t="s">
        <v>182</v>
      </c>
      <c r="F14" s="83" t="s">
        <v>1307</v>
      </c>
      <c r="G14" s="250" t="s">
        <v>3869</v>
      </c>
      <c r="H14" s="83" t="s">
        <v>3870</v>
      </c>
      <c r="I14" s="85"/>
      <c r="J14" s="93">
        <v>43894.0</v>
      </c>
      <c r="K14" s="83">
        <v>2.0</v>
      </c>
      <c r="L14" s="83">
        <v>0.204</v>
      </c>
      <c r="M14" s="83">
        <v>0.186</v>
      </c>
      <c r="N14" s="83">
        <v>0.018</v>
      </c>
      <c r="O14" s="83" t="s">
        <v>175</v>
      </c>
      <c r="P14" s="95" t="s">
        <v>1308</v>
      </c>
    </row>
    <row r="15">
      <c r="A15" s="83" t="s">
        <v>1312</v>
      </c>
      <c r="B15" s="83" t="s">
        <v>1097</v>
      </c>
      <c r="C15" s="83" t="s">
        <v>1098</v>
      </c>
      <c r="D15" s="83" t="s">
        <v>182</v>
      </c>
      <c r="E15" s="83" t="s">
        <v>182</v>
      </c>
      <c r="F15" s="83" t="s">
        <v>1313</v>
      </c>
      <c r="G15" s="250" t="s">
        <v>3869</v>
      </c>
      <c r="H15" s="83" t="s">
        <v>3871</v>
      </c>
      <c r="I15" s="83" t="s">
        <v>3872</v>
      </c>
      <c r="J15" s="93">
        <v>44328.0</v>
      </c>
      <c r="K15" s="83">
        <v>1.95</v>
      </c>
      <c r="L15" s="83">
        <v>0.299</v>
      </c>
      <c r="M15" s="83">
        <v>0.23</v>
      </c>
      <c r="N15" s="83">
        <v>0.069</v>
      </c>
      <c r="O15" s="83" t="s">
        <v>175</v>
      </c>
      <c r="P15" s="95" t="s">
        <v>1314</v>
      </c>
    </row>
    <row r="16">
      <c r="A16" s="83" t="s">
        <v>1318</v>
      </c>
      <c r="B16" s="83" t="s">
        <v>1097</v>
      </c>
      <c r="C16" s="83" t="s">
        <v>1098</v>
      </c>
      <c r="D16" s="83" t="s">
        <v>182</v>
      </c>
      <c r="E16" s="83" t="s">
        <v>182</v>
      </c>
      <c r="F16" s="83" t="s">
        <v>1316</v>
      </c>
      <c r="G16" s="250" t="s">
        <v>3869</v>
      </c>
      <c r="H16" s="83" t="s">
        <v>3870</v>
      </c>
      <c r="I16" s="85"/>
      <c r="J16" s="93">
        <v>44741.0</v>
      </c>
      <c r="K16" s="83">
        <v>2.14</v>
      </c>
      <c r="L16" s="83">
        <v>0.258</v>
      </c>
      <c r="M16" s="83">
        <v>0.224</v>
      </c>
      <c r="N16" s="83">
        <v>0.034</v>
      </c>
      <c r="O16" s="83" t="s">
        <v>175</v>
      </c>
      <c r="P16" s="95" t="s">
        <v>1319</v>
      </c>
    </row>
    <row r="17">
      <c r="A17" s="83" t="s">
        <v>1158</v>
      </c>
      <c r="B17" s="83" t="s">
        <v>1097</v>
      </c>
      <c r="C17" s="83" t="s">
        <v>1098</v>
      </c>
      <c r="D17" s="83" t="s">
        <v>182</v>
      </c>
      <c r="E17" s="83" t="s">
        <v>182</v>
      </c>
      <c r="F17" s="83" t="s">
        <v>1159</v>
      </c>
      <c r="G17" s="250" t="s">
        <v>3869</v>
      </c>
      <c r="H17" s="83" t="s">
        <v>3870</v>
      </c>
      <c r="I17" s="85"/>
      <c r="J17" s="93">
        <v>44447.0</v>
      </c>
      <c r="K17" s="83">
        <v>1.85</v>
      </c>
      <c r="L17" s="83">
        <v>0.202</v>
      </c>
      <c r="M17" s="83">
        <v>0.163</v>
      </c>
      <c r="N17" s="83">
        <v>0.039</v>
      </c>
      <c r="O17" s="83" t="s">
        <v>175</v>
      </c>
      <c r="P17" s="95" t="s">
        <v>1160</v>
      </c>
    </row>
    <row r="18">
      <c r="A18" s="83" t="s">
        <v>1168</v>
      </c>
      <c r="B18" s="83" t="s">
        <v>1097</v>
      </c>
      <c r="C18" s="83" t="s">
        <v>1098</v>
      </c>
      <c r="D18" s="83" t="s">
        <v>182</v>
      </c>
      <c r="E18" s="83" t="s">
        <v>182</v>
      </c>
      <c r="F18" s="83" t="s">
        <v>1169</v>
      </c>
      <c r="G18" s="250" t="s">
        <v>3869</v>
      </c>
      <c r="H18" s="83" t="s">
        <v>3870</v>
      </c>
      <c r="I18" s="85"/>
      <c r="J18" s="93">
        <v>44475.0</v>
      </c>
      <c r="K18" s="83">
        <v>1.94</v>
      </c>
      <c r="L18" s="83">
        <v>0.265</v>
      </c>
      <c r="M18" s="83">
        <v>0.216</v>
      </c>
      <c r="N18" s="83">
        <v>0.049</v>
      </c>
      <c r="O18" s="83" t="s">
        <v>175</v>
      </c>
      <c r="P18" s="95" t="s">
        <v>1170</v>
      </c>
    </row>
    <row r="19">
      <c r="A19" s="83" t="s">
        <v>1171</v>
      </c>
      <c r="B19" s="83" t="s">
        <v>1097</v>
      </c>
      <c r="C19" s="83" t="s">
        <v>1098</v>
      </c>
      <c r="D19" s="83" t="s">
        <v>182</v>
      </c>
      <c r="E19" s="83" t="s">
        <v>182</v>
      </c>
      <c r="F19" s="83" t="s">
        <v>1172</v>
      </c>
      <c r="G19" s="250" t="s">
        <v>3869</v>
      </c>
      <c r="H19" s="83" t="s">
        <v>3870</v>
      </c>
      <c r="I19" s="85"/>
      <c r="J19" s="93">
        <v>44475.0</v>
      </c>
      <c r="K19" s="83">
        <v>1.52</v>
      </c>
      <c r="L19" s="83">
        <v>0.241</v>
      </c>
      <c r="M19" s="83">
        <v>0.209</v>
      </c>
      <c r="N19" s="83">
        <v>0.032</v>
      </c>
      <c r="O19" s="83" t="s">
        <v>175</v>
      </c>
      <c r="P19" s="95" t="s">
        <v>1173</v>
      </c>
    </row>
    <row r="20">
      <c r="A20" s="83" t="s">
        <v>1280</v>
      </c>
      <c r="B20" s="83" t="s">
        <v>1097</v>
      </c>
      <c r="C20" s="83" t="s">
        <v>1098</v>
      </c>
      <c r="D20" s="83" t="s">
        <v>182</v>
      </c>
      <c r="E20" s="83" t="s">
        <v>182</v>
      </c>
      <c r="F20" s="83" t="s">
        <v>1281</v>
      </c>
      <c r="G20" s="250" t="s">
        <v>3869</v>
      </c>
      <c r="H20" s="83" t="s">
        <v>3870</v>
      </c>
      <c r="I20" s="85"/>
      <c r="J20" s="93">
        <v>45063.0</v>
      </c>
      <c r="K20" s="83">
        <v>1.4</v>
      </c>
      <c r="L20" s="83">
        <v>0.187</v>
      </c>
      <c r="M20" s="83">
        <v>0.166</v>
      </c>
      <c r="N20" s="83">
        <v>0.021</v>
      </c>
      <c r="O20" s="83" t="s">
        <v>175</v>
      </c>
      <c r="P20" s="95" t="s">
        <v>1282</v>
      </c>
    </row>
    <row r="21">
      <c r="A21" s="83" t="s">
        <v>1332</v>
      </c>
      <c r="B21" s="83" t="s">
        <v>1097</v>
      </c>
      <c r="C21" s="83" t="s">
        <v>1098</v>
      </c>
      <c r="D21" s="83" t="s">
        <v>182</v>
      </c>
      <c r="E21" s="83" t="s">
        <v>182</v>
      </c>
      <c r="F21" s="83" t="s">
        <v>1333</v>
      </c>
      <c r="G21" s="250" t="s">
        <v>3869</v>
      </c>
      <c r="H21" s="83" t="s">
        <v>3870</v>
      </c>
      <c r="I21" s="85"/>
      <c r="J21" s="93">
        <v>44993.0</v>
      </c>
      <c r="K21" s="83">
        <v>2.334</v>
      </c>
      <c r="L21" s="83">
        <v>0.292</v>
      </c>
      <c r="M21" s="83">
        <v>0.242</v>
      </c>
      <c r="N21" s="83">
        <v>0.05</v>
      </c>
      <c r="O21" s="83" t="s">
        <v>175</v>
      </c>
      <c r="P21" s="95" t="s">
        <v>1334</v>
      </c>
    </row>
    <row r="22">
      <c r="A22" s="83" t="s">
        <v>1335</v>
      </c>
      <c r="B22" s="83" t="s">
        <v>1097</v>
      </c>
      <c r="C22" s="83" t="s">
        <v>1098</v>
      </c>
      <c r="D22" s="83" t="s">
        <v>182</v>
      </c>
      <c r="E22" s="83" t="s">
        <v>182</v>
      </c>
      <c r="F22" s="83" t="s">
        <v>1336</v>
      </c>
      <c r="G22" s="250" t="s">
        <v>3869</v>
      </c>
      <c r="H22" s="83" t="s">
        <v>3870</v>
      </c>
      <c r="I22" s="85"/>
      <c r="J22" s="107">
        <v>44881.0</v>
      </c>
      <c r="K22" s="83">
        <v>1.904</v>
      </c>
      <c r="L22" s="83">
        <v>0.199</v>
      </c>
      <c r="M22" s="83">
        <v>0.154</v>
      </c>
      <c r="N22" s="83">
        <v>0.045</v>
      </c>
      <c r="O22" s="83" t="s">
        <v>175</v>
      </c>
      <c r="P22" s="95" t="s">
        <v>1337</v>
      </c>
    </row>
    <row r="23">
      <c r="A23" s="83" t="s">
        <v>1361</v>
      </c>
      <c r="B23" s="83" t="s">
        <v>1097</v>
      </c>
      <c r="C23" s="83" t="s">
        <v>1098</v>
      </c>
      <c r="D23" s="83" t="s">
        <v>182</v>
      </c>
      <c r="E23" s="83" t="s">
        <v>182</v>
      </c>
      <c r="F23" s="83" t="s">
        <v>1362</v>
      </c>
      <c r="G23" s="250" t="s">
        <v>3869</v>
      </c>
      <c r="H23" s="83" t="s">
        <v>3870</v>
      </c>
      <c r="I23" s="85"/>
      <c r="J23" s="93">
        <v>45469.0</v>
      </c>
      <c r="K23" s="83">
        <v>1.6</v>
      </c>
      <c r="L23" s="83">
        <v>0.259</v>
      </c>
      <c r="M23" s="83">
        <v>0.22</v>
      </c>
      <c r="N23" s="83">
        <v>0.039</v>
      </c>
      <c r="O23" s="83" t="s">
        <v>175</v>
      </c>
      <c r="P23" s="95" t="s">
        <v>1363</v>
      </c>
    </row>
    <row r="24">
      <c r="A24" s="83" t="s">
        <v>1358</v>
      </c>
      <c r="B24" s="83" t="s">
        <v>1097</v>
      </c>
      <c r="C24" s="83" t="s">
        <v>1098</v>
      </c>
      <c r="D24" s="83" t="s">
        <v>182</v>
      </c>
      <c r="E24" s="83" t="s">
        <v>182</v>
      </c>
      <c r="F24" s="83" t="s">
        <v>1359</v>
      </c>
      <c r="G24" s="250" t="s">
        <v>3869</v>
      </c>
      <c r="H24" s="83" t="s">
        <v>3870</v>
      </c>
      <c r="I24" s="85"/>
      <c r="J24" s="93">
        <v>45469.0</v>
      </c>
      <c r="K24" s="83">
        <v>2.1</v>
      </c>
      <c r="L24" s="83">
        <v>0.272</v>
      </c>
      <c r="M24" s="83">
        <v>0.259</v>
      </c>
      <c r="N24" s="83">
        <v>0.013</v>
      </c>
      <c r="O24" s="83" t="s">
        <v>175</v>
      </c>
      <c r="P24" s="95" t="s">
        <v>1360</v>
      </c>
    </row>
    <row r="25">
      <c r="A25" s="250" t="s">
        <v>1185</v>
      </c>
      <c r="B25" s="83" t="s">
        <v>1097</v>
      </c>
      <c r="C25" s="83" t="s">
        <v>1098</v>
      </c>
      <c r="D25" s="83" t="s">
        <v>182</v>
      </c>
      <c r="E25" s="83" t="s">
        <v>182</v>
      </c>
      <c r="F25" s="83" t="s">
        <v>1186</v>
      </c>
      <c r="G25" s="250" t="s">
        <v>3873</v>
      </c>
      <c r="H25" s="85"/>
      <c r="I25" s="85"/>
      <c r="J25" s="93">
        <v>36326.0</v>
      </c>
      <c r="K25" s="83">
        <v>2.4</v>
      </c>
      <c r="L25" s="83">
        <v>0.35</v>
      </c>
      <c r="M25" s="83">
        <v>0.234</v>
      </c>
      <c r="N25" s="83">
        <v>0.116</v>
      </c>
      <c r="O25" s="83" t="s">
        <v>175</v>
      </c>
      <c r="P25" s="95" t="s">
        <v>1187</v>
      </c>
    </row>
    <row r="26">
      <c r="A26" s="250" t="s">
        <v>1188</v>
      </c>
      <c r="B26" s="83" t="s">
        <v>1097</v>
      </c>
      <c r="C26" s="83" t="s">
        <v>1098</v>
      </c>
      <c r="D26" s="83" t="s">
        <v>182</v>
      </c>
      <c r="E26" s="83" t="s">
        <v>182</v>
      </c>
      <c r="F26" s="83" t="s">
        <v>1189</v>
      </c>
      <c r="G26" s="250" t="s">
        <v>3873</v>
      </c>
      <c r="H26" s="85"/>
      <c r="I26" s="85"/>
      <c r="J26" s="93">
        <v>39581.0</v>
      </c>
      <c r="K26" s="83">
        <v>2.58</v>
      </c>
      <c r="L26" s="83">
        <v>0.3</v>
      </c>
      <c r="M26" s="83">
        <v>0.242</v>
      </c>
      <c r="N26" s="83">
        <v>0.058</v>
      </c>
      <c r="O26" s="83" t="s">
        <v>175</v>
      </c>
      <c r="P26" s="95" t="s">
        <v>1190</v>
      </c>
    </row>
    <row r="27">
      <c r="A27" s="83" t="s">
        <v>1234</v>
      </c>
      <c r="B27" s="83" t="s">
        <v>1097</v>
      </c>
      <c r="C27" s="83" t="s">
        <v>1098</v>
      </c>
      <c r="D27" s="83" t="s">
        <v>182</v>
      </c>
      <c r="E27" s="83">
        <v>0.72</v>
      </c>
      <c r="F27" s="83" t="s">
        <v>1235</v>
      </c>
      <c r="G27" s="250" t="s">
        <v>3873</v>
      </c>
      <c r="H27" s="85"/>
      <c r="I27" s="85"/>
      <c r="J27" s="93">
        <v>40197.0</v>
      </c>
      <c r="K27" s="83">
        <v>1.6</v>
      </c>
      <c r="L27" s="83">
        <v>0.232</v>
      </c>
      <c r="M27" s="83">
        <v>0.193</v>
      </c>
      <c r="N27" s="83">
        <v>0.039</v>
      </c>
      <c r="O27" s="83" t="s">
        <v>175</v>
      </c>
      <c r="P27" s="95" t="s">
        <v>1236</v>
      </c>
    </row>
    <row r="28">
      <c r="A28" s="83" t="s">
        <v>1120</v>
      </c>
      <c r="B28" s="83" t="s">
        <v>1097</v>
      </c>
      <c r="C28" s="83" t="s">
        <v>1098</v>
      </c>
      <c r="D28" s="83">
        <v>1.5</v>
      </c>
      <c r="E28" s="83">
        <v>150.0</v>
      </c>
      <c r="F28" s="83">
        <v>746.0</v>
      </c>
      <c r="G28" s="250" t="s">
        <v>3873</v>
      </c>
      <c r="H28" s="85"/>
      <c r="I28" s="85"/>
      <c r="J28" s="93">
        <v>40485.0</v>
      </c>
      <c r="K28" s="83">
        <v>1.8</v>
      </c>
      <c r="L28" s="83">
        <v>0.213</v>
      </c>
      <c r="M28" s="83">
        <v>0.183</v>
      </c>
      <c r="N28" s="83">
        <v>0.03</v>
      </c>
      <c r="O28" s="83" t="s">
        <v>175</v>
      </c>
      <c r="P28" s="95" t="s">
        <v>1121</v>
      </c>
    </row>
    <row r="29">
      <c r="A29" s="83" t="s">
        <v>1309</v>
      </c>
      <c r="B29" s="83" t="s">
        <v>1097</v>
      </c>
      <c r="C29" s="83" t="s">
        <v>1098</v>
      </c>
      <c r="D29" s="83" t="s">
        <v>182</v>
      </c>
      <c r="E29" s="83" t="s">
        <v>182</v>
      </c>
      <c r="F29" s="83" t="s">
        <v>1310</v>
      </c>
      <c r="G29" s="250" t="s">
        <v>3873</v>
      </c>
      <c r="H29" s="85"/>
      <c r="I29" s="85"/>
      <c r="J29" s="93">
        <v>40555.0</v>
      </c>
      <c r="K29" s="83">
        <v>1.85</v>
      </c>
      <c r="L29" s="83">
        <v>0.266</v>
      </c>
      <c r="M29" s="83">
        <v>0.227</v>
      </c>
      <c r="N29" s="83">
        <v>0.039</v>
      </c>
      <c r="O29" s="83" t="s">
        <v>175</v>
      </c>
      <c r="P29" s="95" t="s">
        <v>1311</v>
      </c>
    </row>
    <row r="30">
      <c r="A30" s="83" t="s">
        <v>1102</v>
      </c>
      <c r="B30" s="83" t="s">
        <v>1097</v>
      </c>
      <c r="C30" s="83" t="s">
        <v>1098</v>
      </c>
      <c r="D30" s="83" t="s">
        <v>182</v>
      </c>
      <c r="E30" s="83" t="s">
        <v>182</v>
      </c>
      <c r="F30" s="83">
        <v>585.0</v>
      </c>
      <c r="G30" s="250" t="s">
        <v>3873</v>
      </c>
      <c r="H30" s="85"/>
      <c r="I30" s="85"/>
      <c r="J30" s="93">
        <v>40555.0</v>
      </c>
      <c r="K30" s="83">
        <v>2.55</v>
      </c>
      <c r="L30" s="83">
        <v>0.295</v>
      </c>
      <c r="M30" s="83">
        <v>0.225</v>
      </c>
      <c r="N30" s="83">
        <v>0.07</v>
      </c>
      <c r="O30" s="83" t="s">
        <v>175</v>
      </c>
      <c r="P30" s="95" t="s">
        <v>1103</v>
      </c>
    </row>
    <row r="31">
      <c r="A31" s="83" t="s">
        <v>1137</v>
      </c>
      <c r="B31" s="83" t="s">
        <v>1097</v>
      </c>
      <c r="C31" s="83" t="s">
        <v>1098</v>
      </c>
      <c r="D31" s="83" t="s">
        <v>182</v>
      </c>
      <c r="E31" s="83">
        <v>3500.0</v>
      </c>
      <c r="F31" s="83" t="s">
        <v>1138</v>
      </c>
      <c r="G31" s="250" t="s">
        <v>3873</v>
      </c>
      <c r="H31" s="85"/>
      <c r="I31" s="85"/>
      <c r="J31" s="93">
        <v>40555.0</v>
      </c>
      <c r="K31" s="83">
        <v>2.21</v>
      </c>
      <c r="L31" s="83">
        <v>0.282</v>
      </c>
      <c r="M31" s="83">
        <v>0.225</v>
      </c>
      <c r="N31" s="83">
        <v>0.057</v>
      </c>
      <c r="O31" s="83" t="s">
        <v>175</v>
      </c>
      <c r="P31" s="95" t="s">
        <v>1139</v>
      </c>
    </row>
    <row r="32">
      <c r="A32" s="83" t="s">
        <v>1298</v>
      </c>
      <c r="B32" s="83" t="s">
        <v>1097</v>
      </c>
      <c r="C32" s="83" t="s">
        <v>1098</v>
      </c>
      <c r="D32" s="83" t="s">
        <v>182</v>
      </c>
      <c r="E32" s="83">
        <v>48.0</v>
      </c>
      <c r="F32" s="83" t="s">
        <v>1299</v>
      </c>
      <c r="G32" s="250" t="s">
        <v>3873</v>
      </c>
      <c r="H32" s="85"/>
      <c r="I32" s="85"/>
      <c r="J32" s="93">
        <v>40555.0</v>
      </c>
      <c r="K32" s="83">
        <v>2.0</v>
      </c>
      <c r="L32" s="83">
        <v>0.257</v>
      </c>
      <c r="M32" s="83">
        <v>0.221</v>
      </c>
      <c r="N32" s="83">
        <v>0.036</v>
      </c>
      <c r="O32" s="83" t="s">
        <v>175</v>
      </c>
      <c r="P32" s="95" t="s">
        <v>1300</v>
      </c>
    </row>
    <row r="33">
      <c r="A33" s="83" t="s">
        <v>1140</v>
      </c>
      <c r="B33" s="83" t="s">
        <v>1097</v>
      </c>
      <c r="C33" s="83" t="s">
        <v>1098</v>
      </c>
      <c r="D33" s="83" t="s">
        <v>182</v>
      </c>
      <c r="E33" s="83">
        <v>7200.0</v>
      </c>
      <c r="F33" s="83" t="s">
        <v>1141</v>
      </c>
      <c r="G33" s="250" t="s">
        <v>3873</v>
      </c>
      <c r="H33" s="85"/>
      <c r="I33" s="85"/>
      <c r="J33" s="93">
        <v>40555.0</v>
      </c>
      <c r="K33" s="83">
        <v>1.75</v>
      </c>
      <c r="L33" s="83">
        <v>0.263</v>
      </c>
      <c r="M33" s="83">
        <v>0.229</v>
      </c>
      <c r="N33" s="83">
        <v>0.034</v>
      </c>
      <c r="O33" s="83" t="s">
        <v>175</v>
      </c>
      <c r="P33" s="95" t="s">
        <v>1142</v>
      </c>
    </row>
    <row r="34">
      <c r="A34" s="83" t="s">
        <v>1143</v>
      </c>
      <c r="B34" s="83" t="s">
        <v>1097</v>
      </c>
      <c r="C34" s="83" t="s">
        <v>1098</v>
      </c>
      <c r="D34" s="83" t="s">
        <v>182</v>
      </c>
      <c r="E34" s="83" t="s">
        <v>182</v>
      </c>
      <c r="F34" s="83" t="s">
        <v>1144</v>
      </c>
      <c r="G34" s="250" t="s">
        <v>3873</v>
      </c>
      <c r="H34" s="85"/>
      <c r="I34" s="85"/>
      <c r="J34" s="93">
        <v>40555.0</v>
      </c>
      <c r="K34" s="83">
        <v>1.85</v>
      </c>
      <c r="L34" s="83">
        <v>0.254</v>
      </c>
      <c r="M34" s="83">
        <v>0.233</v>
      </c>
      <c r="N34" s="83">
        <v>0.021</v>
      </c>
      <c r="O34" s="83" t="s">
        <v>175</v>
      </c>
      <c r="P34" s="95" t="s">
        <v>1145</v>
      </c>
    </row>
    <row r="35">
      <c r="A35" s="83" t="s">
        <v>1174</v>
      </c>
      <c r="B35" s="83" t="s">
        <v>1097</v>
      </c>
      <c r="C35" s="83" t="s">
        <v>1098</v>
      </c>
      <c r="D35" s="83" t="s">
        <v>182</v>
      </c>
      <c r="E35" s="83" t="s">
        <v>182</v>
      </c>
      <c r="F35" s="83" t="s">
        <v>1175</v>
      </c>
      <c r="G35" s="250" t="s">
        <v>3873</v>
      </c>
      <c r="H35" s="85"/>
      <c r="I35" s="85"/>
      <c r="J35" s="93">
        <v>41731.0</v>
      </c>
      <c r="K35" s="83">
        <v>2.03</v>
      </c>
      <c r="L35" s="83">
        <v>0.234</v>
      </c>
      <c r="M35" s="83">
        <v>0.195</v>
      </c>
      <c r="N35" s="83">
        <v>0.039</v>
      </c>
      <c r="O35" s="83" t="s">
        <v>175</v>
      </c>
      <c r="P35" s="95" t="s">
        <v>1176</v>
      </c>
    </row>
    <row r="36">
      <c r="A36" s="83" t="s">
        <v>1128</v>
      </c>
      <c r="B36" s="83" t="s">
        <v>1097</v>
      </c>
      <c r="C36" s="83" t="s">
        <v>1098</v>
      </c>
      <c r="D36" s="83" t="s">
        <v>182</v>
      </c>
      <c r="E36" s="83">
        <v>60.0</v>
      </c>
      <c r="F36" s="83" t="s">
        <v>1129</v>
      </c>
      <c r="G36" s="250" t="s">
        <v>3873</v>
      </c>
      <c r="H36" s="85"/>
      <c r="I36" s="85"/>
      <c r="J36" s="93">
        <v>42032.0</v>
      </c>
      <c r="K36" s="83">
        <v>1.95</v>
      </c>
      <c r="L36" s="83">
        <v>0.203</v>
      </c>
      <c r="M36" s="83">
        <v>0.165</v>
      </c>
      <c r="N36" s="83">
        <v>0.038</v>
      </c>
      <c r="O36" s="83" t="s">
        <v>175</v>
      </c>
      <c r="P36" s="95" t="s">
        <v>1130</v>
      </c>
    </row>
    <row r="37">
      <c r="A37" s="83" t="s">
        <v>1179</v>
      </c>
      <c r="B37" s="83" t="s">
        <v>1097</v>
      </c>
      <c r="C37" s="83" t="s">
        <v>1098</v>
      </c>
      <c r="D37" s="83" t="s">
        <v>182</v>
      </c>
      <c r="E37" s="83">
        <v>91.0</v>
      </c>
      <c r="F37" s="83" t="s">
        <v>1180</v>
      </c>
      <c r="G37" s="250" t="s">
        <v>3873</v>
      </c>
      <c r="H37" s="85"/>
      <c r="I37" s="85"/>
      <c r="J37" s="93">
        <v>42340.0</v>
      </c>
      <c r="K37" s="83">
        <v>1.36</v>
      </c>
      <c r="L37" s="83">
        <v>0.179</v>
      </c>
      <c r="M37" s="83">
        <v>0.16</v>
      </c>
      <c r="N37" s="83">
        <v>0.019</v>
      </c>
      <c r="O37" s="83" t="s">
        <v>175</v>
      </c>
      <c r="P37" s="95" t="s">
        <v>1181</v>
      </c>
    </row>
    <row r="38">
      <c r="A38" s="83" t="s">
        <v>1165</v>
      </c>
      <c r="B38" s="83" t="s">
        <v>1097</v>
      </c>
      <c r="C38" s="83" t="s">
        <v>1098</v>
      </c>
      <c r="D38" s="83" t="s">
        <v>182</v>
      </c>
      <c r="E38" s="83" t="s">
        <v>182</v>
      </c>
      <c r="F38" s="83" t="s">
        <v>1166</v>
      </c>
      <c r="G38" s="250" t="s">
        <v>3873</v>
      </c>
      <c r="H38" s="85"/>
      <c r="I38" s="85"/>
      <c r="J38" s="93">
        <v>42095.0</v>
      </c>
      <c r="K38" s="83">
        <v>2.89</v>
      </c>
      <c r="L38" s="83">
        <v>0.259</v>
      </c>
      <c r="M38" s="83">
        <v>0.231</v>
      </c>
      <c r="N38" s="83">
        <v>0.028</v>
      </c>
      <c r="O38" s="83" t="s">
        <v>175</v>
      </c>
      <c r="P38" s="95" t="s">
        <v>1167</v>
      </c>
    </row>
    <row r="39">
      <c r="A39" s="83" t="s">
        <v>1114</v>
      </c>
      <c r="B39" s="83" t="s">
        <v>1097</v>
      </c>
      <c r="C39" s="83" t="s">
        <v>1098</v>
      </c>
      <c r="D39" s="83" t="s">
        <v>182</v>
      </c>
      <c r="E39" s="83">
        <v>4000.0</v>
      </c>
      <c r="F39" s="83" t="s">
        <v>1115</v>
      </c>
      <c r="G39" s="250" t="s">
        <v>3873</v>
      </c>
      <c r="H39" s="85"/>
      <c r="I39" s="85"/>
      <c r="J39" s="93">
        <v>42186.0</v>
      </c>
      <c r="K39" s="83">
        <v>1.6</v>
      </c>
      <c r="L39" s="83">
        <v>0.198</v>
      </c>
      <c r="M39" s="83">
        <v>0.165</v>
      </c>
      <c r="N39" s="83">
        <v>0.033</v>
      </c>
      <c r="O39" s="83" t="s">
        <v>175</v>
      </c>
      <c r="P39" s="95" t="s">
        <v>1116</v>
      </c>
    </row>
    <row r="40">
      <c r="A40" s="83" t="s">
        <v>1117</v>
      </c>
      <c r="B40" s="83" t="s">
        <v>1097</v>
      </c>
      <c r="C40" s="83" t="s">
        <v>1098</v>
      </c>
      <c r="D40" s="83" t="s">
        <v>182</v>
      </c>
      <c r="E40" s="83">
        <v>3500.0</v>
      </c>
      <c r="F40" s="83" t="s">
        <v>1118</v>
      </c>
      <c r="G40" s="250" t="s">
        <v>3873</v>
      </c>
      <c r="H40" s="85"/>
      <c r="I40" s="85"/>
      <c r="J40" s="93">
        <v>42186.0</v>
      </c>
      <c r="K40" s="83">
        <v>1.65</v>
      </c>
      <c r="L40" s="83">
        <v>0.197</v>
      </c>
      <c r="M40" s="83">
        <v>0.163</v>
      </c>
      <c r="N40" s="83">
        <v>0.034</v>
      </c>
      <c r="O40" s="83" t="s">
        <v>175</v>
      </c>
      <c r="P40" s="95" t="s">
        <v>1119</v>
      </c>
    </row>
    <row r="41">
      <c r="A41" s="83" t="s">
        <v>1134</v>
      </c>
      <c r="B41" s="83" t="s">
        <v>1097</v>
      </c>
      <c r="C41" s="83" t="s">
        <v>1098</v>
      </c>
      <c r="D41" s="83" t="s">
        <v>182</v>
      </c>
      <c r="E41" s="83">
        <v>10000.0</v>
      </c>
      <c r="F41" s="83" t="s">
        <v>1135</v>
      </c>
      <c r="G41" s="250" t="s">
        <v>3873</v>
      </c>
      <c r="H41" s="85"/>
      <c r="I41" s="85"/>
      <c r="J41" s="93">
        <v>42186.0</v>
      </c>
      <c r="K41" s="83">
        <v>2.0</v>
      </c>
      <c r="L41" s="83">
        <v>0.241</v>
      </c>
      <c r="M41" s="83">
        <v>0.176</v>
      </c>
      <c r="N41" s="83">
        <v>0.065</v>
      </c>
      <c r="O41" s="83" t="s">
        <v>175</v>
      </c>
      <c r="P41" s="95" t="s">
        <v>1136</v>
      </c>
    </row>
    <row r="42">
      <c r="A42" s="83" t="s">
        <v>1191</v>
      </c>
      <c r="B42" s="83" t="s">
        <v>1097</v>
      </c>
      <c r="C42" s="83" t="s">
        <v>1098</v>
      </c>
      <c r="D42" s="83" t="s">
        <v>182</v>
      </c>
      <c r="E42" s="83" t="s">
        <v>182</v>
      </c>
      <c r="F42" s="83" t="s">
        <v>1192</v>
      </c>
      <c r="G42" s="250" t="s">
        <v>3873</v>
      </c>
      <c r="H42" s="85"/>
      <c r="I42" s="85"/>
      <c r="J42" s="93">
        <v>42270.0</v>
      </c>
      <c r="K42" s="83">
        <v>2.31</v>
      </c>
      <c r="L42" s="83">
        <v>0.242</v>
      </c>
      <c r="M42" s="83">
        <v>0.214</v>
      </c>
      <c r="N42" s="83">
        <v>0.028</v>
      </c>
      <c r="O42" s="83" t="s">
        <v>175</v>
      </c>
      <c r="P42" s="95" t="s">
        <v>1110</v>
      </c>
    </row>
    <row r="43">
      <c r="A43" s="83" t="s">
        <v>1108</v>
      </c>
      <c r="B43" s="83" t="s">
        <v>1097</v>
      </c>
      <c r="C43" s="83" t="s">
        <v>1098</v>
      </c>
      <c r="D43" s="83" t="s">
        <v>182</v>
      </c>
      <c r="E43" s="83">
        <v>15.0</v>
      </c>
      <c r="F43" s="83" t="s">
        <v>1109</v>
      </c>
      <c r="G43" s="250" t="s">
        <v>3873</v>
      </c>
      <c r="H43" s="85"/>
      <c r="I43" s="85"/>
      <c r="J43" s="93">
        <v>42270.0</v>
      </c>
      <c r="K43" s="83">
        <v>1.57</v>
      </c>
      <c r="L43" s="83">
        <v>0.219</v>
      </c>
      <c r="M43" s="83">
        <v>0.187</v>
      </c>
      <c r="N43" s="83">
        <v>0.032</v>
      </c>
      <c r="O43" s="83" t="s">
        <v>175</v>
      </c>
      <c r="P43" s="95" t="s">
        <v>1110</v>
      </c>
    </row>
    <row r="44">
      <c r="A44" s="83" t="s">
        <v>1122</v>
      </c>
      <c r="B44" s="83" t="s">
        <v>1097</v>
      </c>
      <c r="C44" s="83" t="s">
        <v>1098</v>
      </c>
      <c r="D44" s="83" t="s">
        <v>182</v>
      </c>
      <c r="E44" s="83">
        <v>120.0</v>
      </c>
      <c r="F44" s="83" t="s">
        <v>1123</v>
      </c>
      <c r="G44" s="250" t="s">
        <v>3873</v>
      </c>
      <c r="H44" s="85"/>
      <c r="I44" s="85"/>
      <c r="J44" s="93">
        <v>42403.0</v>
      </c>
      <c r="K44" s="83">
        <v>1.8</v>
      </c>
      <c r="L44" s="83">
        <v>0.226</v>
      </c>
      <c r="M44" s="83">
        <v>0.179</v>
      </c>
      <c r="N44" s="83">
        <v>0.047</v>
      </c>
      <c r="O44" s="83" t="s">
        <v>175</v>
      </c>
      <c r="P44" s="95" t="s">
        <v>1124</v>
      </c>
    </row>
    <row r="45">
      <c r="A45" s="83" t="s">
        <v>1125</v>
      </c>
      <c r="B45" s="83" t="s">
        <v>1097</v>
      </c>
      <c r="C45" s="83" t="s">
        <v>1098</v>
      </c>
      <c r="D45" s="83" t="s">
        <v>182</v>
      </c>
      <c r="E45" s="83">
        <v>94.0</v>
      </c>
      <c r="F45" s="83" t="s">
        <v>1126</v>
      </c>
      <c r="G45" s="250" t="s">
        <v>3873</v>
      </c>
      <c r="H45" s="85"/>
      <c r="I45" s="85"/>
      <c r="J45" s="93">
        <v>42452.0</v>
      </c>
      <c r="K45" s="83">
        <v>1.89</v>
      </c>
      <c r="L45" s="83">
        <v>0.236</v>
      </c>
      <c r="M45" s="83">
        <v>0.211</v>
      </c>
      <c r="N45" s="83">
        <v>0.025</v>
      </c>
      <c r="O45" s="83" t="s">
        <v>175</v>
      </c>
      <c r="P45" s="95" t="s">
        <v>1127</v>
      </c>
    </row>
    <row r="46">
      <c r="A46" s="83" t="s">
        <v>1131</v>
      </c>
      <c r="B46" s="83" t="s">
        <v>1097</v>
      </c>
      <c r="C46" s="83" t="s">
        <v>1098</v>
      </c>
      <c r="D46" s="83" t="s">
        <v>182</v>
      </c>
      <c r="E46" s="83">
        <v>30.0</v>
      </c>
      <c r="F46" s="83" t="s">
        <v>1132</v>
      </c>
      <c r="G46" s="250" t="s">
        <v>3873</v>
      </c>
      <c r="H46" s="85"/>
      <c r="I46" s="85"/>
      <c r="J46" s="93">
        <v>42613.0</v>
      </c>
      <c r="K46" s="83">
        <v>1.97</v>
      </c>
      <c r="L46" s="83">
        <v>0.226</v>
      </c>
      <c r="M46" s="83">
        <v>0.202</v>
      </c>
      <c r="N46" s="83">
        <v>0.024</v>
      </c>
      <c r="O46" s="83" t="s">
        <v>175</v>
      </c>
      <c r="P46" s="95" t="s">
        <v>1133</v>
      </c>
    </row>
    <row r="47">
      <c r="A47" s="83" t="s">
        <v>1193</v>
      </c>
      <c r="B47" s="83" t="s">
        <v>1097</v>
      </c>
      <c r="C47" s="83" t="s">
        <v>1098</v>
      </c>
      <c r="D47" s="83" t="s">
        <v>182</v>
      </c>
      <c r="E47" s="83" t="s">
        <v>182</v>
      </c>
      <c r="F47" s="83" t="s">
        <v>1194</v>
      </c>
      <c r="G47" s="250" t="s">
        <v>3873</v>
      </c>
      <c r="H47" s="85"/>
      <c r="I47" s="85"/>
      <c r="J47" s="93">
        <v>42627.0</v>
      </c>
      <c r="K47" s="83">
        <v>1.389</v>
      </c>
      <c r="L47" s="83">
        <v>0.177</v>
      </c>
      <c r="M47" s="83">
        <v>0.166</v>
      </c>
      <c r="N47" s="83">
        <v>0.011</v>
      </c>
      <c r="O47" s="83" t="s">
        <v>175</v>
      </c>
      <c r="P47" s="95" t="s">
        <v>1195</v>
      </c>
    </row>
    <row r="48">
      <c r="A48" s="83" t="s">
        <v>1177</v>
      </c>
      <c r="B48" s="83" t="s">
        <v>1097</v>
      </c>
      <c r="C48" s="83" t="s">
        <v>1098</v>
      </c>
      <c r="D48" s="83" t="s">
        <v>182</v>
      </c>
      <c r="E48" s="83">
        <v>60.0</v>
      </c>
      <c r="F48" s="83" t="s">
        <v>1129</v>
      </c>
      <c r="G48" s="250" t="s">
        <v>3873</v>
      </c>
      <c r="H48" s="85"/>
      <c r="I48" s="85"/>
      <c r="J48" s="93">
        <v>42879.0</v>
      </c>
      <c r="K48" s="83">
        <v>1.71</v>
      </c>
      <c r="L48" s="83">
        <v>0.223</v>
      </c>
      <c r="M48" s="83">
        <v>0.15</v>
      </c>
      <c r="N48" s="83">
        <v>0.073</v>
      </c>
      <c r="O48" s="83" t="s">
        <v>175</v>
      </c>
      <c r="P48" s="95" t="s">
        <v>1178</v>
      </c>
    </row>
    <row r="49">
      <c r="A49" s="83" t="s">
        <v>1199</v>
      </c>
      <c r="B49" s="83" t="s">
        <v>1097</v>
      </c>
      <c r="C49" s="83" t="s">
        <v>1098</v>
      </c>
      <c r="D49" s="83" t="s">
        <v>182</v>
      </c>
      <c r="E49" s="83" t="s">
        <v>182</v>
      </c>
      <c r="F49" s="83" t="s">
        <v>1200</v>
      </c>
      <c r="G49" s="250" t="s">
        <v>3873</v>
      </c>
      <c r="H49" s="85"/>
      <c r="I49" s="85"/>
      <c r="J49" s="93">
        <v>42879.0</v>
      </c>
      <c r="K49" s="83">
        <v>1.75</v>
      </c>
      <c r="L49" s="83">
        <v>0.213</v>
      </c>
      <c r="M49" s="83">
        <v>0.177</v>
      </c>
      <c r="N49" s="83">
        <v>0.036</v>
      </c>
      <c r="O49" s="83" t="s">
        <v>175</v>
      </c>
      <c r="P49" s="95" t="s">
        <v>1201</v>
      </c>
    </row>
    <row r="50">
      <c r="A50" s="83" t="s">
        <v>1202</v>
      </c>
      <c r="B50" s="83" t="s">
        <v>1097</v>
      </c>
      <c r="C50" s="83" t="s">
        <v>1098</v>
      </c>
      <c r="D50" s="83" t="s">
        <v>182</v>
      </c>
      <c r="E50" s="83" t="s">
        <v>182</v>
      </c>
      <c r="F50" s="83" t="s">
        <v>1203</v>
      </c>
      <c r="G50" s="250" t="s">
        <v>3873</v>
      </c>
      <c r="H50" s="85"/>
      <c r="I50" s="85"/>
      <c r="J50" s="93">
        <v>42879.0</v>
      </c>
      <c r="K50" s="83">
        <v>1.95</v>
      </c>
      <c r="L50" s="83">
        <v>0.313</v>
      </c>
      <c r="M50" s="83">
        <v>0.267</v>
      </c>
      <c r="N50" s="83">
        <v>0.046</v>
      </c>
      <c r="O50" s="83" t="s">
        <v>175</v>
      </c>
      <c r="P50" s="95" t="s">
        <v>1204</v>
      </c>
    </row>
    <row r="51">
      <c r="A51" s="83" t="s">
        <v>1196</v>
      </c>
      <c r="B51" s="83" t="s">
        <v>1097</v>
      </c>
      <c r="C51" s="83" t="s">
        <v>1098</v>
      </c>
      <c r="D51" s="83" t="s">
        <v>182</v>
      </c>
      <c r="E51" s="83">
        <v>0.84</v>
      </c>
      <c r="F51" s="83" t="s">
        <v>1197</v>
      </c>
      <c r="G51" s="250" t="s">
        <v>3873</v>
      </c>
      <c r="H51" s="85"/>
      <c r="I51" s="85"/>
      <c r="J51" s="93">
        <v>42802.0</v>
      </c>
      <c r="K51" s="83">
        <v>1.5</v>
      </c>
      <c r="L51" s="83">
        <v>0.223</v>
      </c>
      <c r="M51" s="83">
        <v>0.203</v>
      </c>
      <c r="N51" s="83">
        <v>0.02</v>
      </c>
      <c r="O51" s="83" t="s">
        <v>175</v>
      </c>
      <c r="P51" s="95" t="s">
        <v>1198</v>
      </c>
    </row>
    <row r="52">
      <c r="A52" s="83" t="s">
        <v>1214</v>
      </c>
      <c r="B52" s="83" t="s">
        <v>1097</v>
      </c>
      <c r="C52" s="83" t="s">
        <v>1098</v>
      </c>
      <c r="D52" s="83" t="s">
        <v>182</v>
      </c>
      <c r="E52" s="83">
        <v>0.55</v>
      </c>
      <c r="F52" s="83" t="s">
        <v>1215</v>
      </c>
      <c r="G52" s="250" t="s">
        <v>3873</v>
      </c>
      <c r="H52" s="85"/>
      <c r="I52" s="85"/>
      <c r="J52" s="93">
        <v>42753.0</v>
      </c>
      <c r="K52" s="83">
        <v>1.33</v>
      </c>
      <c r="L52" s="83">
        <v>0.178</v>
      </c>
      <c r="M52" s="83">
        <v>0.148</v>
      </c>
      <c r="N52" s="83">
        <v>0.03</v>
      </c>
      <c r="O52" s="83" t="s">
        <v>175</v>
      </c>
      <c r="P52" s="95" t="s">
        <v>1216</v>
      </c>
    </row>
    <row r="53">
      <c r="A53" s="83" t="s">
        <v>1217</v>
      </c>
      <c r="B53" s="83" t="s">
        <v>1097</v>
      </c>
      <c r="C53" s="83" t="s">
        <v>1098</v>
      </c>
      <c r="D53" s="83">
        <v>0.91</v>
      </c>
      <c r="E53" s="83">
        <v>31.0</v>
      </c>
      <c r="F53" s="83" t="s">
        <v>1218</v>
      </c>
      <c r="G53" s="250" t="s">
        <v>3873</v>
      </c>
      <c r="H53" s="85"/>
      <c r="I53" s="85"/>
      <c r="J53" s="93">
        <v>43159.0</v>
      </c>
      <c r="K53" s="83">
        <v>1.59</v>
      </c>
      <c r="L53" s="83">
        <v>0.216</v>
      </c>
      <c r="M53" s="83">
        <v>0.186</v>
      </c>
      <c r="N53" s="83">
        <v>0.03</v>
      </c>
      <c r="O53" s="83" t="s">
        <v>175</v>
      </c>
      <c r="P53" s="95" t="s">
        <v>1219</v>
      </c>
    </row>
    <row r="54">
      <c r="A54" s="83" t="s">
        <v>1220</v>
      </c>
      <c r="B54" s="83" t="s">
        <v>1097</v>
      </c>
      <c r="C54" s="83" t="s">
        <v>1098</v>
      </c>
      <c r="D54" s="83">
        <v>1.3</v>
      </c>
      <c r="E54" s="83">
        <v>87.0</v>
      </c>
      <c r="F54" s="83" t="s">
        <v>1221</v>
      </c>
      <c r="G54" s="250" t="s">
        <v>3873</v>
      </c>
      <c r="H54" s="85"/>
      <c r="I54" s="85"/>
      <c r="J54" s="93">
        <v>42921.0</v>
      </c>
      <c r="K54" s="83">
        <v>1.62</v>
      </c>
      <c r="L54" s="83">
        <v>0.184</v>
      </c>
      <c r="M54" s="83">
        <v>0.161</v>
      </c>
      <c r="N54" s="83">
        <v>0.023</v>
      </c>
      <c r="O54" s="83" t="s">
        <v>175</v>
      </c>
      <c r="P54" s="95" t="s">
        <v>1222</v>
      </c>
    </row>
    <row r="55">
      <c r="A55" s="83" t="s">
        <v>1223</v>
      </c>
      <c r="B55" s="83" t="s">
        <v>1097</v>
      </c>
      <c r="C55" s="83" t="s">
        <v>1098</v>
      </c>
      <c r="D55" s="83" t="s">
        <v>182</v>
      </c>
      <c r="E55" s="83">
        <v>190.0</v>
      </c>
      <c r="F55" s="83" t="s">
        <v>1224</v>
      </c>
      <c r="G55" s="250" t="s">
        <v>3873</v>
      </c>
      <c r="H55" s="85"/>
      <c r="I55" s="85"/>
      <c r="J55" s="93">
        <v>43369.0</v>
      </c>
      <c r="K55" s="83">
        <v>2.9</v>
      </c>
      <c r="L55" s="83">
        <v>0.317</v>
      </c>
      <c r="M55" s="83">
        <v>0.222</v>
      </c>
      <c r="N55" s="83">
        <v>0.095</v>
      </c>
      <c r="O55" s="83" t="s">
        <v>175</v>
      </c>
      <c r="P55" s="95" t="s">
        <v>1225</v>
      </c>
    </row>
    <row r="56">
      <c r="A56" s="83" t="s">
        <v>1240</v>
      </c>
      <c r="B56" s="83" t="s">
        <v>1097</v>
      </c>
      <c r="C56" s="83" t="s">
        <v>1098</v>
      </c>
      <c r="D56" s="83" t="s">
        <v>182</v>
      </c>
      <c r="E56" s="83" t="s">
        <v>182</v>
      </c>
      <c r="F56" s="83" t="s">
        <v>1241</v>
      </c>
      <c r="G56" s="250" t="s">
        <v>3873</v>
      </c>
      <c r="H56" s="85"/>
      <c r="I56" s="85"/>
      <c r="J56" s="93">
        <v>43355.0</v>
      </c>
      <c r="K56" s="83">
        <v>1.66</v>
      </c>
      <c r="L56" s="83">
        <v>0.185</v>
      </c>
      <c r="M56" s="83">
        <v>0.158</v>
      </c>
      <c r="N56" s="83">
        <v>0.027</v>
      </c>
      <c r="O56" s="83" t="s">
        <v>175</v>
      </c>
      <c r="P56" s="95" t="s">
        <v>1242</v>
      </c>
    </row>
    <row r="57">
      <c r="A57" s="83" t="s">
        <v>1243</v>
      </c>
      <c r="B57" s="83" t="s">
        <v>1097</v>
      </c>
      <c r="C57" s="83" t="s">
        <v>1098</v>
      </c>
      <c r="D57" s="83" t="s">
        <v>182</v>
      </c>
      <c r="E57" s="83" t="s">
        <v>182</v>
      </c>
      <c r="F57" s="83" t="s">
        <v>1244</v>
      </c>
      <c r="G57" s="250" t="s">
        <v>3873</v>
      </c>
      <c r="H57" s="85"/>
      <c r="I57" s="85"/>
      <c r="J57" s="93">
        <v>43355.0</v>
      </c>
      <c r="K57" s="83">
        <v>1.65</v>
      </c>
      <c r="L57" s="83">
        <v>0.199</v>
      </c>
      <c r="M57" s="83">
        <v>0.166</v>
      </c>
      <c r="N57" s="83">
        <v>0.033</v>
      </c>
      <c r="O57" s="83" t="s">
        <v>175</v>
      </c>
      <c r="P57" s="95" t="s">
        <v>1245</v>
      </c>
    </row>
    <row r="58">
      <c r="A58" s="83" t="s">
        <v>1249</v>
      </c>
      <c r="B58" s="83" t="s">
        <v>1097</v>
      </c>
      <c r="C58" s="83" t="s">
        <v>1098</v>
      </c>
      <c r="D58" s="83" t="s">
        <v>182</v>
      </c>
      <c r="E58" s="83" t="s">
        <v>182</v>
      </c>
      <c r="F58" s="83" t="s">
        <v>1250</v>
      </c>
      <c r="G58" s="250" t="s">
        <v>3873</v>
      </c>
      <c r="H58" s="85"/>
      <c r="I58" s="85"/>
      <c r="J58" s="93">
        <v>43411.0</v>
      </c>
      <c r="K58" s="83">
        <v>1.901</v>
      </c>
      <c r="L58" s="83">
        <v>0.222</v>
      </c>
      <c r="M58" s="83">
        <v>0.161</v>
      </c>
      <c r="N58" s="83">
        <v>0.061</v>
      </c>
      <c r="O58" s="83" t="s">
        <v>175</v>
      </c>
      <c r="P58" s="95" t="s">
        <v>1251</v>
      </c>
    </row>
    <row r="59">
      <c r="A59" s="83" t="s">
        <v>1255</v>
      </c>
      <c r="B59" s="83" t="s">
        <v>1097</v>
      </c>
      <c r="C59" s="83" t="s">
        <v>1098</v>
      </c>
      <c r="D59" s="83" t="s">
        <v>182</v>
      </c>
      <c r="E59" s="83" t="s">
        <v>182</v>
      </c>
      <c r="F59" s="83" t="s">
        <v>1256</v>
      </c>
      <c r="G59" s="250" t="s">
        <v>3873</v>
      </c>
      <c r="H59" s="85"/>
      <c r="I59" s="85"/>
      <c r="J59" s="93">
        <v>43411.0</v>
      </c>
      <c r="K59" s="83">
        <v>1.95</v>
      </c>
      <c r="L59" s="83">
        <v>0.21</v>
      </c>
      <c r="M59" s="83">
        <v>0.188</v>
      </c>
      <c r="N59" s="83">
        <v>0.022</v>
      </c>
      <c r="O59" s="83" t="s">
        <v>175</v>
      </c>
      <c r="P59" s="95" t="s">
        <v>1257</v>
      </c>
    </row>
    <row r="60">
      <c r="A60" s="83" t="s">
        <v>1252</v>
      </c>
      <c r="B60" s="83" t="s">
        <v>1097</v>
      </c>
      <c r="C60" s="83" t="s">
        <v>1098</v>
      </c>
      <c r="D60" s="83" t="s">
        <v>182</v>
      </c>
      <c r="E60" s="83" t="s">
        <v>182</v>
      </c>
      <c r="F60" s="83" t="s">
        <v>1253</v>
      </c>
      <c r="G60" s="250" t="s">
        <v>3873</v>
      </c>
      <c r="H60" s="85"/>
      <c r="I60" s="85"/>
      <c r="J60" s="93">
        <v>43411.0</v>
      </c>
      <c r="K60" s="83">
        <v>1.792</v>
      </c>
      <c r="L60" s="83">
        <v>0.201</v>
      </c>
      <c r="M60" s="83">
        <v>0.152</v>
      </c>
      <c r="N60" s="83">
        <v>0.049</v>
      </c>
      <c r="O60" s="83" t="s">
        <v>175</v>
      </c>
      <c r="P60" s="95" t="s">
        <v>1254</v>
      </c>
    </row>
    <row r="61">
      <c r="A61" s="83" t="s">
        <v>1258</v>
      </c>
      <c r="B61" s="83" t="s">
        <v>1097</v>
      </c>
      <c r="C61" s="83" t="s">
        <v>1098</v>
      </c>
      <c r="D61" s="83" t="s">
        <v>182</v>
      </c>
      <c r="E61" s="83" t="s">
        <v>182</v>
      </c>
      <c r="F61" s="83" t="s">
        <v>1259</v>
      </c>
      <c r="G61" s="250" t="s">
        <v>3873</v>
      </c>
      <c r="H61" s="85"/>
      <c r="I61" s="85"/>
      <c r="J61" s="93">
        <v>43411.0</v>
      </c>
      <c r="K61" s="83">
        <v>1.499</v>
      </c>
      <c r="L61" s="83">
        <v>0.19</v>
      </c>
      <c r="M61" s="83">
        <v>0.163</v>
      </c>
      <c r="N61" s="83">
        <v>0.027</v>
      </c>
      <c r="O61" s="83" t="s">
        <v>175</v>
      </c>
      <c r="P61" s="95" t="s">
        <v>1260</v>
      </c>
    </row>
    <row r="62">
      <c r="A62" s="83" t="s">
        <v>1261</v>
      </c>
      <c r="B62" s="83" t="s">
        <v>1097</v>
      </c>
      <c r="C62" s="83" t="s">
        <v>1098</v>
      </c>
      <c r="D62" s="83" t="s">
        <v>182</v>
      </c>
      <c r="E62" s="83" t="s">
        <v>182</v>
      </c>
      <c r="F62" s="83" t="s">
        <v>1262</v>
      </c>
      <c r="G62" s="250" t="s">
        <v>3873</v>
      </c>
      <c r="H62" s="85"/>
      <c r="I62" s="85"/>
      <c r="J62" s="93">
        <v>43411.0</v>
      </c>
      <c r="K62" s="83">
        <v>1.3</v>
      </c>
      <c r="L62" s="83">
        <v>0.176</v>
      </c>
      <c r="M62" s="83">
        <v>0.156</v>
      </c>
      <c r="N62" s="83">
        <v>0.02</v>
      </c>
      <c r="O62" s="83" t="s">
        <v>175</v>
      </c>
      <c r="P62" s="95" t="s">
        <v>1263</v>
      </c>
    </row>
    <row r="63">
      <c r="A63" s="83" t="s">
        <v>1273</v>
      </c>
      <c r="B63" s="83" t="s">
        <v>1097</v>
      </c>
      <c r="C63" s="83" t="s">
        <v>1098</v>
      </c>
      <c r="D63" s="83" t="s">
        <v>182</v>
      </c>
      <c r="E63" s="83" t="s">
        <v>182</v>
      </c>
      <c r="F63" s="83" t="s">
        <v>1274</v>
      </c>
      <c r="G63" s="250" t="s">
        <v>3873</v>
      </c>
      <c r="H63" s="85"/>
      <c r="I63" s="85"/>
      <c r="J63" s="107">
        <v>43390.0</v>
      </c>
      <c r="K63" s="83">
        <v>1.3</v>
      </c>
      <c r="L63" s="83">
        <v>0.202</v>
      </c>
      <c r="M63" s="83">
        <v>0.18</v>
      </c>
      <c r="N63" s="83">
        <v>0.022</v>
      </c>
      <c r="O63" s="83" t="s">
        <v>175</v>
      </c>
      <c r="P63" s="95" t="s">
        <v>1269</v>
      </c>
    </row>
    <row r="64">
      <c r="A64" s="83" t="s">
        <v>1267</v>
      </c>
      <c r="B64" s="83" t="s">
        <v>1097</v>
      </c>
      <c r="C64" s="83" t="s">
        <v>1098</v>
      </c>
      <c r="D64" s="83" t="s">
        <v>182</v>
      </c>
      <c r="E64" s="83">
        <v>25.0</v>
      </c>
      <c r="F64" s="83" t="s">
        <v>1268</v>
      </c>
      <c r="G64" s="250" t="s">
        <v>3873</v>
      </c>
      <c r="H64" s="85"/>
      <c r="I64" s="85"/>
      <c r="J64" s="93">
        <v>43348.0</v>
      </c>
      <c r="K64" s="83">
        <v>2.0</v>
      </c>
      <c r="L64" s="83">
        <v>0.235</v>
      </c>
      <c r="M64" s="83">
        <v>0.2</v>
      </c>
      <c r="N64" s="83">
        <v>0.035</v>
      </c>
      <c r="O64" s="83" t="s">
        <v>175</v>
      </c>
      <c r="P64" s="95" t="s">
        <v>1269</v>
      </c>
    </row>
    <row r="65">
      <c r="A65" s="83" t="s">
        <v>1286</v>
      </c>
      <c r="B65" s="83" t="s">
        <v>1097</v>
      </c>
      <c r="C65" s="83" t="s">
        <v>1098</v>
      </c>
      <c r="D65" s="83" t="s">
        <v>182</v>
      </c>
      <c r="E65" s="83" t="s">
        <v>182</v>
      </c>
      <c r="F65" s="83" t="s">
        <v>1287</v>
      </c>
      <c r="G65" s="250" t="s">
        <v>3873</v>
      </c>
      <c r="H65" s="85"/>
      <c r="I65" s="85"/>
      <c r="J65" s="93">
        <v>43537.0</v>
      </c>
      <c r="K65" s="83">
        <v>1.4</v>
      </c>
      <c r="L65" s="83">
        <v>0.205</v>
      </c>
      <c r="M65" s="83">
        <v>0.156</v>
      </c>
      <c r="N65" s="83">
        <v>0.049</v>
      </c>
      <c r="O65" s="83" t="s">
        <v>175</v>
      </c>
      <c r="P65" s="95" t="s">
        <v>1288</v>
      </c>
    </row>
    <row r="66">
      <c r="A66" s="83" t="s">
        <v>1289</v>
      </c>
      <c r="B66" s="83" t="s">
        <v>1097</v>
      </c>
      <c r="C66" s="83" t="s">
        <v>1098</v>
      </c>
      <c r="D66" s="83" t="s">
        <v>182</v>
      </c>
      <c r="E66" s="83" t="s">
        <v>182</v>
      </c>
      <c r="F66" s="83" t="s">
        <v>1290</v>
      </c>
      <c r="G66" s="250" t="s">
        <v>3873</v>
      </c>
      <c r="H66" s="85"/>
      <c r="I66" s="85"/>
      <c r="J66" s="93">
        <v>43537.0</v>
      </c>
      <c r="K66" s="83">
        <v>2.41</v>
      </c>
      <c r="L66" s="83">
        <v>0.248</v>
      </c>
      <c r="M66" s="83">
        <v>0.217</v>
      </c>
      <c r="N66" s="83">
        <v>0.031</v>
      </c>
      <c r="O66" s="83" t="s">
        <v>175</v>
      </c>
      <c r="P66" s="95" t="s">
        <v>1291</v>
      </c>
    </row>
    <row r="67">
      <c r="A67" s="83" t="s">
        <v>1295</v>
      </c>
      <c r="B67" s="83" t="s">
        <v>1097</v>
      </c>
      <c r="C67" s="83" t="s">
        <v>1098</v>
      </c>
      <c r="D67" s="83" t="s">
        <v>182</v>
      </c>
      <c r="E67" s="83" t="s">
        <v>182</v>
      </c>
      <c r="F67" s="83" t="s">
        <v>1296</v>
      </c>
      <c r="G67" s="250" t="s">
        <v>3873</v>
      </c>
      <c r="H67" s="85"/>
      <c r="I67" s="85"/>
      <c r="J67" s="93">
        <v>43628.0</v>
      </c>
      <c r="K67" s="83">
        <v>1.72</v>
      </c>
      <c r="L67" s="83">
        <v>0.248</v>
      </c>
      <c r="M67" s="83">
        <v>0.175</v>
      </c>
      <c r="N67" s="83">
        <v>0.073</v>
      </c>
      <c r="O67" s="83" t="s">
        <v>175</v>
      </c>
      <c r="P67" s="95" t="s">
        <v>1297</v>
      </c>
    </row>
    <row r="68">
      <c r="A68" s="83" t="s">
        <v>1303</v>
      </c>
      <c r="B68" s="83" t="s">
        <v>1097</v>
      </c>
      <c r="C68" s="83" t="s">
        <v>1098</v>
      </c>
      <c r="D68" s="83" t="s">
        <v>182</v>
      </c>
      <c r="E68" s="83" t="s">
        <v>182</v>
      </c>
      <c r="F68" s="83" t="s">
        <v>1304</v>
      </c>
      <c r="G68" s="250" t="s">
        <v>3873</v>
      </c>
      <c r="H68" s="85"/>
      <c r="I68" s="85"/>
      <c r="J68" s="93">
        <v>43691.0</v>
      </c>
      <c r="K68" s="83">
        <v>1.41</v>
      </c>
      <c r="L68" s="83">
        <v>0.226</v>
      </c>
      <c r="M68" s="83">
        <v>0.19</v>
      </c>
      <c r="N68" s="83">
        <v>0.036</v>
      </c>
      <c r="O68" s="83" t="s">
        <v>175</v>
      </c>
      <c r="P68" s="95" t="s">
        <v>1305</v>
      </c>
    </row>
    <row r="69">
      <c r="A69" s="83" t="s">
        <v>1292</v>
      </c>
      <c r="B69" s="83" t="s">
        <v>1097</v>
      </c>
      <c r="C69" s="83" t="s">
        <v>1098</v>
      </c>
      <c r="D69" s="83" t="s">
        <v>182</v>
      </c>
      <c r="E69" s="83" t="s">
        <v>182</v>
      </c>
      <c r="F69" s="83" t="s">
        <v>1293</v>
      </c>
      <c r="G69" s="250" t="s">
        <v>3873</v>
      </c>
      <c r="H69" s="85"/>
      <c r="I69" s="85"/>
      <c r="J69" s="93">
        <v>43726.0</v>
      </c>
      <c r="K69" s="83">
        <v>1.82</v>
      </c>
      <c r="L69" s="83">
        <v>0.201</v>
      </c>
      <c r="M69" s="83">
        <v>0.167</v>
      </c>
      <c r="N69" s="83">
        <v>0.034</v>
      </c>
      <c r="O69" s="83" t="s">
        <v>175</v>
      </c>
      <c r="P69" s="95" t="s">
        <v>1294</v>
      </c>
    </row>
    <row r="70">
      <c r="A70" s="83" t="s">
        <v>156</v>
      </c>
      <c r="B70" s="83" t="s">
        <v>1097</v>
      </c>
      <c r="C70" s="83" t="s">
        <v>1098</v>
      </c>
      <c r="D70" s="83" t="s">
        <v>182</v>
      </c>
      <c r="E70" s="83" t="s">
        <v>182</v>
      </c>
      <c r="F70" s="83" t="s">
        <v>1320</v>
      </c>
      <c r="G70" s="250" t="s">
        <v>3873</v>
      </c>
      <c r="H70" s="85"/>
      <c r="I70" s="85"/>
      <c r="J70" s="107">
        <v>44181.0</v>
      </c>
      <c r="K70" s="83">
        <v>1.4</v>
      </c>
      <c r="L70" s="83">
        <v>0.224</v>
      </c>
      <c r="M70" s="83">
        <v>0.184</v>
      </c>
      <c r="N70" s="83">
        <v>0.04</v>
      </c>
      <c r="O70" s="83" t="s">
        <v>175</v>
      </c>
      <c r="P70" s="95" t="s">
        <v>1321</v>
      </c>
    </row>
    <row r="71">
      <c r="A71" s="83" t="s">
        <v>159</v>
      </c>
      <c r="B71" s="83" t="s">
        <v>1097</v>
      </c>
      <c r="C71" s="83" t="s">
        <v>1098</v>
      </c>
      <c r="D71" s="83" t="s">
        <v>182</v>
      </c>
      <c r="E71" s="83" t="s">
        <v>182</v>
      </c>
      <c r="F71" s="83" t="s">
        <v>1322</v>
      </c>
      <c r="G71" s="250" t="s">
        <v>3873</v>
      </c>
      <c r="H71" s="85"/>
      <c r="I71" s="85"/>
      <c r="J71" s="107">
        <v>44181.0</v>
      </c>
      <c r="K71" s="83">
        <v>1.55</v>
      </c>
      <c r="L71" s="83">
        <v>0.225</v>
      </c>
      <c r="M71" s="83">
        <v>0.195</v>
      </c>
      <c r="N71" s="83">
        <v>0.03</v>
      </c>
      <c r="O71" s="83" t="s">
        <v>175</v>
      </c>
      <c r="P71" s="95" t="s">
        <v>1323</v>
      </c>
    </row>
    <row r="72">
      <c r="A72" s="83" t="s">
        <v>152</v>
      </c>
      <c r="B72" s="83" t="s">
        <v>1097</v>
      </c>
      <c r="C72" s="83" t="s">
        <v>1098</v>
      </c>
      <c r="D72" s="83" t="s">
        <v>182</v>
      </c>
      <c r="E72" s="83" t="s">
        <v>182</v>
      </c>
      <c r="F72" s="83" t="s">
        <v>1324</v>
      </c>
      <c r="G72" s="250" t="s">
        <v>3873</v>
      </c>
      <c r="H72" s="85"/>
      <c r="I72" s="85"/>
      <c r="J72" s="107">
        <v>44181.0</v>
      </c>
      <c r="K72" s="83">
        <v>1.51</v>
      </c>
      <c r="L72" s="83">
        <v>0.267</v>
      </c>
      <c r="M72" s="83">
        <v>0.229</v>
      </c>
      <c r="N72" s="83">
        <v>0.038</v>
      </c>
      <c r="O72" s="83" t="s">
        <v>175</v>
      </c>
      <c r="P72" s="95" t="s">
        <v>1325</v>
      </c>
    </row>
    <row r="73">
      <c r="A73" s="83" t="s">
        <v>1329</v>
      </c>
      <c r="B73" s="83" t="s">
        <v>1097</v>
      </c>
      <c r="C73" s="83" t="s">
        <v>1098</v>
      </c>
      <c r="D73" s="83" t="s">
        <v>182</v>
      </c>
      <c r="E73" s="83" t="s">
        <v>182</v>
      </c>
      <c r="F73" s="83" t="s">
        <v>1330</v>
      </c>
      <c r="G73" s="250" t="s">
        <v>3873</v>
      </c>
      <c r="H73" s="85"/>
      <c r="I73" s="85"/>
      <c r="J73" s="107">
        <v>44153.0</v>
      </c>
      <c r="K73" s="83">
        <v>2.17</v>
      </c>
      <c r="L73" s="83">
        <v>0.24</v>
      </c>
      <c r="M73" s="83">
        <v>0.196</v>
      </c>
      <c r="N73" s="83">
        <v>0.044</v>
      </c>
      <c r="O73" s="83" t="s">
        <v>175</v>
      </c>
      <c r="P73" s="95" t="s">
        <v>1331</v>
      </c>
    </row>
    <row r="74">
      <c r="A74" s="83" t="s">
        <v>1326</v>
      </c>
      <c r="B74" s="83" t="s">
        <v>1097</v>
      </c>
      <c r="C74" s="83" t="s">
        <v>1098</v>
      </c>
      <c r="D74" s="83" t="s">
        <v>182</v>
      </c>
      <c r="E74" s="83" t="s">
        <v>182</v>
      </c>
      <c r="F74" s="83" t="s">
        <v>1327</v>
      </c>
      <c r="G74" s="250" t="s">
        <v>3873</v>
      </c>
      <c r="H74" s="85"/>
      <c r="I74" s="85"/>
      <c r="J74" s="107">
        <v>44153.0</v>
      </c>
      <c r="K74" s="83">
        <v>3.8</v>
      </c>
      <c r="L74" s="83">
        <v>0.251</v>
      </c>
      <c r="M74" s="83">
        <v>0.211</v>
      </c>
      <c r="N74" s="83">
        <v>0.04</v>
      </c>
      <c r="O74" s="83" t="s">
        <v>175</v>
      </c>
      <c r="P74" s="95" t="s">
        <v>1328</v>
      </c>
    </row>
    <row r="75">
      <c r="A75" s="83" t="s">
        <v>1341</v>
      </c>
      <c r="B75" s="83" t="s">
        <v>1097</v>
      </c>
      <c r="C75" s="83" t="s">
        <v>1098</v>
      </c>
      <c r="D75" s="83" t="s">
        <v>182</v>
      </c>
      <c r="E75" s="83" t="s">
        <v>182</v>
      </c>
      <c r="F75" s="83" t="s">
        <v>1342</v>
      </c>
      <c r="G75" s="250" t="s">
        <v>3873</v>
      </c>
      <c r="H75" s="85"/>
      <c r="I75" s="85"/>
      <c r="J75" s="93">
        <v>44034.0</v>
      </c>
      <c r="K75" s="83">
        <v>1.95</v>
      </c>
      <c r="L75" s="83">
        <v>0.242</v>
      </c>
      <c r="M75" s="83">
        <v>0.214</v>
      </c>
      <c r="N75" s="83">
        <v>0.028</v>
      </c>
      <c r="O75" s="83" t="s">
        <v>175</v>
      </c>
      <c r="P75" s="95" t="s">
        <v>1343</v>
      </c>
    </row>
    <row r="76">
      <c r="A76" s="83" t="s">
        <v>1344</v>
      </c>
      <c r="B76" s="83" t="s">
        <v>1097</v>
      </c>
      <c r="C76" s="83" t="s">
        <v>1098</v>
      </c>
      <c r="D76" s="83" t="s">
        <v>182</v>
      </c>
      <c r="E76" s="83" t="s">
        <v>182</v>
      </c>
      <c r="F76" s="83" t="s">
        <v>1345</v>
      </c>
      <c r="G76" s="250" t="s">
        <v>3873</v>
      </c>
      <c r="H76" s="85"/>
      <c r="I76" s="85"/>
      <c r="J76" s="93">
        <v>44034.0</v>
      </c>
      <c r="K76" s="83">
        <v>1.9</v>
      </c>
      <c r="L76" s="83">
        <v>0.213</v>
      </c>
      <c r="M76" s="83">
        <v>0.179</v>
      </c>
      <c r="N76" s="83">
        <v>0.034</v>
      </c>
      <c r="O76" s="83" t="s">
        <v>175</v>
      </c>
      <c r="P76" s="95" t="s">
        <v>1346</v>
      </c>
    </row>
    <row r="77">
      <c r="A77" s="83" t="s">
        <v>1347</v>
      </c>
      <c r="B77" s="83" t="s">
        <v>1097</v>
      </c>
      <c r="C77" s="83" t="s">
        <v>1098</v>
      </c>
      <c r="D77" s="83" t="s">
        <v>182</v>
      </c>
      <c r="E77" s="83" t="s">
        <v>182</v>
      </c>
      <c r="F77" s="83" t="s">
        <v>1348</v>
      </c>
      <c r="G77" s="250" t="s">
        <v>3873</v>
      </c>
      <c r="H77" s="85"/>
      <c r="I77" s="85"/>
      <c r="J77" s="93">
        <v>44034.0</v>
      </c>
      <c r="K77" s="83">
        <v>1.34</v>
      </c>
      <c r="L77" s="83">
        <v>0.217</v>
      </c>
      <c r="M77" s="83">
        <v>0.204</v>
      </c>
      <c r="N77" s="83">
        <v>0.013</v>
      </c>
      <c r="O77" s="83" t="s">
        <v>175</v>
      </c>
      <c r="P77" s="95" t="s">
        <v>1349</v>
      </c>
    </row>
    <row r="78">
      <c r="A78" s="83" t="s">
        <v>1355</v>
      </c>
      <c r="B78" s="83" t="s">
        <v>1097</v>
      </c>
      <c r="C78" s="83" t="s">
        <v>1098</v>
      </c>
      <c r="D78" s="83" t="s">
        <v>182</v>
      </c>
      <c r="E78" s="83" t="s">
        <v>182</v>
      </c>
      <c r="F78" s="83" t="s">
        <v>1356</v>
      </c>
      <c r="G78" s="250" t="s">
        <v>3873</v>
      </c>
      <c r="H78" s="85"/>
      <c r="I78" s="85"/>
      <c r="J78" s="93">
        <v>44034.0</v>
      </c>
      <c r="K78" s="83">
        <v>1.6</v>
      </c>
      <c r="L78" s="83">
        <v>0.18</v>
      </c>
      <c r="M78" s="83">
        <v>0.158</v>
      </c>
      <c r="N78" s="83">
        <v>0.022</v>
      </c>
      <c r="O78" s="83" t="s">
        <v>175</v>
      </c>
      <c r="P78" s="95" t="s">
        <v>1357</v>
      </c>
    </row>
    <row r="79">
      <c r="A79" s="83" t="s">
        <v>1367</v>
      </c>
      <c r="B79" s="83" t="s">
        <v>1097</v>
      </c>
      <c r="C79" s="83" t="s">
        <v>1098</v>
      </c>
      <c r="D79" s="83" t="s">
        <v>182</v>
      </c>
      <c r="E79" s="83" t="s">
        <v>182</v>
      </c>
      <c r="F79" s="83" t="s">
        <v>1368</v>
      </c>
      <c r="G79" s="250" t="s">
        <v>3873</v>
      </c>
      <c r="H79" s="85"/>
      <c r="I79" s="85"/>
      <c r="J79" s="93">
        <v>44335.0</v>
      </c>
      <c r="K79" s="83">
        <v>1.84</v>
      </c>
      <c r="L79" s="83">
        <v>0.229</v>
      </c>
      <c r="M79" s="83">
        <v>0.199</v>
      </c>
      <c r="N79" s="83">
        <v>0.03</v>
      </c>
      <c r="O79" s="83" t="s">
        <v>175</v>
      </c>
      <c r="P79" s="95" t="s">
        <v>1369</v>
      </c>
    </row>
    <row r="80">
      <c r="A80" s="83" t="s">
        <v>1370</v>
      </c>
      <c r="B80" s="83" t="s">
        <v>1097</v>
      </c>
      <c r="C80" s="83" t="s">
        <v>1098</v>
      </c>
      <c r="D80" s="83" t="s">
        <v>182</v>
      </c>
      <c r="E80" s="83" t="s">
        <v>182</v>
      </c>
      <c r="F80" s="83" t="s">
        <v>1371</v>
      </c>
      <c r="G80" s="250" t="s">
        <v>3873</v>
      </c>
      <c r="H80" s="85"/>
      <c r="I80" s="85"/>
      <c r="J80" s="93">
        <v>44335.0</v>
      </c>
      <c r="K80" s="83">
        <v>1.33</v>
      </c>
      <c r="L80" s="83">
        <v>0.247</v>
      </c>
      <c r="M80" s="83">
        <v>0.201</v>
      </c>
      <c r="N80" s="83">
        <v>0.046</v>
      </c>
      <c r="O80" s="83" t="s">
        <v>175</v>
      </c>
      <c r="P80" s="95" t="s">
        <v>1369</v>
      </c>
    </row>
    <row r="81">
      <c r="A81" s="83" t="s">
        <v>1372</v>
      </c>
      <c r="B81" s="83" t="s">
        <v>1097</v>
      </c>
      <c r="C81" s="83" t="s">
        <v>1098</v>
      </c>
      <c r="D81" s="83" t="s">
        <v>182</v>
      </c>
      <c r="E81" s="83" t="s">
        <v>182</v>
      </c>
      <c r="F81" s="83" t="s">
        <v>1373</v>
      </c>
      <c r="G81" s="250" t="s">
        <v>3873</v>
      </c>
      <c r="H81" s="85"/>
      <c r="I81" s="85"/>
      <c r="J81" s="93">
        <v>44335.0</v>
      </c>
      <c r="K81" s="83">
        <v>1.34</v>
      </c>
      <c r="L81" s="83">
        <v>0.197</v>
      </c>
      <c r="M81" s="83">
        <v>0.164</v>
      </c>
      <c r="N81" s="83">
        <v>0.033</v>
      </c>
      <c r="O81" s="83" t="s">
        <v>175</v>
      </c>
      <c r="P81" s="95" t="s">
        <v>1374</v>
      </c>
    </row>
    <row r="82">
      <c r="A82" s="83" t="s">
        <v>1375</v>
      </c>
      <c r="B82" s="83" t="s">
        <v>1097</v>
      </c>
      <c r="C82" s="83" t="s">
        <v>1098</v>
      </c>
      <c r="D82" s="83" t="s">
        <v>182</v>
      </c>
      <c r="E82" s="83" t="s">
        <v>182</v>
      </c>
      <c r="F82" s="83" t="s">
        <v>1376</v>
      </c>
      <c r="G82" s="250" t="s">
        <v>3873</v>
      </c>
      <c r="H82" s="85"/>
      <c r="I82" s="85"/>
      <c r="J82" s="93">
        <v>44335.0</v>
      </c>
      <c r="K82" s="83">
        <v>1.94</v>
      </c>
      <c r="L82" s="83">
        <v>0.248</v>
      </c>
      <c r="M82" s="83">
        <v>0.202</v>
      </c>
      <c r="N82" s="83">
        <v>0.046</v>
      </c>
      <c r="O82" s="83" t="s">
        <v>175</v>
      </c>
      <c r="P82" s="95" t="s">
        <v>1377</v>
      </c>
    </row>
    <row r="83">
      <c r="A83" s="83" t="s">
        <v>1378</v>
      </c>
      <c r="B83" s="83" t="s">
        <v>1097</v>
      </c>
      <c r="C83" s="83" t="s">
        <v>1098</v>
      </c>
      <c r="D83" s="83" t="s">
        <v>182</v>
      </c>
      <c r="E83" s="83" t="s">
        <v>182</v>
      </c>
      <c r="F83" s="83" t="s">
        <v>1379</v>
      </c>
      <c r="G83" s="250" t="s">
        <v>3873</v>
      </c>
      <c r="H83" s="85"/>
      <c r="I83" s="85"/>
      <c r="J83" s="93">
        <v>44335.0</v>
      </c>
      <c r="K83" s="83">
        <v>1.83</v>
      </c>
      <c r="L83" s="83">
        <v>0.215</v>
      </c>
      <c r="M83" s="83">
        <v>0.173</v>
      </c>
      <c r="N83" s="83">
        <v>0.042</v>
      </c>
      <c r="O83" s="83" t="s">
        <v>175</v>
      </c>
      <c r="P83" s="95" t="s">
        <v>1380</v>
      </c>
    </row>
    <row r="84">
      <c r="A84" s="83" t="s">
        <v>1381</v>
      </c>
      <c r="B84" s="83" t="s">
        <v>1097</v>
      </c>
      <c r="C84" s="83" t="s">
        <v>1098</v>
      </c>
      <c r="D84" s="83" t="s">
        <v>182</v>
      </c>
      <c r="E84" s="83" t="s">
        <v>182</v>
      </c>
      <c r="F84" s="83" t="s">
        <v>1382</v>
      </c>
      <c r="G84" s="250" t="s">
        <v>3873</v>
      </c>
      <c r="H84" s="85"/>
      <c r="I84" s="85"/>
      <c r="J84" s="93">
        <v>44335.0</v>
      </c>
      <c r="K84" s="83">
        <v>1.38</v>
      </c>
      <c r="L84" s="83">
        <v>0.182</v>
      </c>
      <c r="M84" s="83">
        <v>0.151</v>
      </c>
      <c r="N84" s="83">
        <v>0.031</v>
      </c>
      <c r="O84" s="83" t="s">
        <v>175</v>
      </c>
      <c r="P84" s="95" t="s">
        <v>1383</v>
      </c>
    </row>
    <row r="85">
      <c r="A85" s="83" t="s">
        <v>1315</v>
      </c>
      <c r="B85" s="83" t="s">
        <v>1097</v>
      </c>
      <c r="C85" s="83" t="s">
        <v>1098</v>
      </c>
      <c r="D85" s="83" t="s">
        <v>182</v>
      </c>
      <c r="E85" s="83" t="s">
        <v>182</v>
      </c>
      <c r="F85" s="83" t="s">
        <v>1316</v>
      </c>
      <c r="G85" s="250" t="s">
        <v>3873</v>
      </c>
      <c r="H85" s="85"/>
      <c r="I85" s="85"/>
      <c r="J85" s="93">
        <v>44741.0</v>
      </c>
      <c r="K85" s="83">
        <v>1.21</v>
      </c>
      <c r="L85" s="83">
        <v>0.178</v>
      </c>
      <c r="M85" s="83">
        <v>0.165</v>
      </c>
      <c r="N85" s="83">
        <v>0.013</v>
      </c>
      <c r="O85" s="83" t="s">
        <v>175</v>
      </c>
      <c r="P85" s="95" t="s">
        <v>1317</v>
      </c>
    </row>
    <row r="86">
      <c r="A86" s="83" t="s">
        <v>1392</v>
      </c>
      <c r="B86" s="83" t="s">
        <v>1097</v>
      </c>
      <c r="C86" s="83" t="s">
        <v>1098</v>
      </c>
      <c r="D86" s="83" t="s">
        <v>182</v>
      </c>
      <c r="E86" s="83" t="s">
        <v>182</v>
      </c>
      <c r="F86" s="83" t="s">
        <v>1393</v>
      </c>
      <c r="G86" s="250" t="s">
        <v>3873</v>
      </c>
      <c r="H86" s="85"/>
      <c r="I86" s="85"/>
      <c r="J86" s="93">
        <v>44573.0</v>
      </c>
      <c r="K86" s="83">
        <v>1.69</v>
      </c>
      <c r="L86" s="83">
        <v>0.208</v>
      </c>
      <c r="M86" s="83">
        <v>0.178</v>
      </c>
      <c r="N86" s="83">
        <v>0.03</v>
      </c>
      <c r="O86" s="83" t="s">
        <v>175</v>
      </c>
      <c r="P86" s="95" t="s">
        <v>1394</v>
      </c>
    </row>
    <row r="87">
      <c r="A87" s="83" t="s">
        <v>1395</v>
      </c>
      <c r="B87" s="83" t="s">
        <v>1097</v>
      </c>
      <c r="C87" s="83" t="s">
        <v>1098</v>
      </c>
      <c r="D87" s="83" t="s">
        <v>182</v>
      </c>
      <c r="E87" s="83" t="s">
        <v>182</v>
      </c>
      <c r="F87" s="83" t="s">
        <v>1396</v>
      </c>
      <c r="G87" s="250" t="s">
        <v>3873</v>
      </c>
      <c r="H87" s="85"/>
      <c r="I87" s="85"/>
      <c r="J87" s="93">
        <v>44573.0</v>
      </c>
      <c r="K87" s="83">
        <v>1.53</v>
      </c>
      <c r="L87" s="83">
        <v>0.213</v>
      </c>
      <c r="M87" s="83">
        <v>0.179</v>
      </c>
      <c r="N87" s="83">
        <v>0.034</v>
      </c>
      <c r="O87" s="83" t="s">
        <v>175</v>
      </c>
      <c r="P87" s="95" t="s">
        <v>1397</v>
      </c>
    </row>
    <row r="88">
      <c r="A88" s="83" t="s">
        <v>1149</v>
      </c>
      <c r="B88" s="83" t="s">
        <v>1097</v>
      </c>
      <c r="C88" s="83" t="s">
        <v>1098</v>
      </c>
      <c r="D88" s="83" t="s">
        <v>182</v>
      </c>
      <c r="E88" s="83" t="s">
        <v>182</v>
      </c>
      <c r="F88" s="83" t="s">
        <v>1150</v>
      </c>
      <c r="G88" s="250" t="s">
        <v>3873</v>
      </c>
      <c r="H88" s="85"/>
      <c r="I88" s="85"/>
      <c r="J88" s="93">
        <v>44699.0</v>
      </c>
      <c r="K88" s="83">
        <v>1.5</v>
      </c>
      <c r="L88" s="83">
        <v>0.22</v>
      </c>
      <c r="M88" s="83">
        <v>0.189</v>
      </c>
      <c r="N88" s="83">
        <v>0.031</v>
      </c>
      <c r="O88" s="83" t="s">
        <v>175</v>
      </c>
      <c r="P88" s="95" t="s">
        <v>1151</v>
      </c>
    </row>
    <row r="89">
      <c r="A89" s="83" t="s">
        <v>1152</v>
      </c>
      <c r="B89" s="83" t="s">
        <v>1097</v>
      </c>
      <c r="C89" s="83" t="s">
        <v>1098</v>
      </c>
      <c r="D89" s="83" t="s">
        <v>182</v>
      </c>
      <c r="E89" s="83" t="s">
        <v>182</v>
      </c>
      <c r="F89" s="83" t="s">
        <v>1153</v>
      </c>
      <c r="G89" s="250" t="s">
        <v>3873</v>
      </c>
      <c r="H89" s="85"/>
      <c r="I89" s="85"/>
      <c r="J89" s="93">
        <v>44699.0</v>
      </c>
      <c r="K89" s="83">
        <v>1.62</v>
      </c>
      <c r="L89" s="83">
        <v>0.222</v>
      </c>
      <c r="M89" s="83">
        <v>0.192</v>
      </c>
      <c r="N89" s="83">
        <v>0.03</v>
      </c>
      <c r="O89" s="83" t="s">
        <v>175</v>
      </c>
      <c r="P89" s="95" t="s">
        <v>1154</v>
      </c>
    </row>
    <row r="90">
      <c r="A90" s="83" t="s">
        <v>1146</v>
      </c>
      <c r="B90" s="83" t="s">
        <v>1097</v>
      </c>
      <c r="C90" s="83" t="s">
        <v>1098</v>
      </c>
      <c r="D90" s="83" t="s">
        <v>182</v>
      </c>
      <c r="E90" s="83" t="s">
        <v>182</v>
      </c>
      <c r="F90" s="83" t="s">
        <v>1147</v>
      </c>
      <c r="G90" s="250" t="s">
        <v>3873</v>
      </c>
      <c r="H90" s="85"/>
      <c r="I90" s="85"/>
      <c r="J90" s="93">
        <v>44699.0</v>
      </c>
      <c r="K90" s="83">
        <v>2.05</v>
      </c>
      <c r="L90" s="83">
        <v>0.276</v>
      </c>
      <c r="M90" s="83">
        <v>0.244</v>
      </c>
      <c r="N90" s="83">
        <v>0.032</v>
      </c>
      <c r="O90" s="83" t="s">
        <v>175</v>
      </c>
      <c r="P90" s="95" t="s">
        <v>1148</v>
      </c>
    </row>
    <row r="91">
      <c r="A91" s="83" t="s">
        <v>1155</v>
      </c>
      <c r="B91" s="83" t="s">
        <v>1097</v>
      </c>
      <c r="C91" s="83" t="s">
        <v>1098</v>
      </c>
      <c r="D91" s="83" t="s">
        <v>182</v>
      </c>
      <c r="E91" s="83" t="s">
        <v>182</v>
      </c>
      <c r="F91" s="83" t="s">
        <v>1156</v>
      </c>
      <c r="G91" s="250" t="s">
        <v>3873</v>
      </c>
      <c r="H91" s="85"/>
      <c r="I91" s="85"/>
      <c r="J91" s="93">
        <v>44447.0</v>
      </c>
      <c r="K91" s="83">
        <v>1.25</v>
      </c>
      <c r="L91" s="83">
        <v>0.196</v>
      </c>
      <c r="M91" s="83">
        <v>0.179</v>
      </c>
      <c r="N91" s="83">
        <v>0.017</v>
      </c>
      <c r="O91" s="83" t="s">
        <v>175</v>
      </c>
      <c r="P91" s="95" t="s">
        <v>1157</v>
      </c>
    </row>
    <row r="92">
      <c r="A92" s="83" t="s">
        <v>1163</v>
      </c>
      <c r="B92" s="83" t="s">
        <v>1097</v>
      </c>
      <c r="C92" s="83" t="s">
        <v>1098</v>
      </c>
      <c r="D92" s="83" t="s">
        <v>182</v>
      </c>
      <c r="E92" s="83" t="s">
        <v>182</v>
      </c>
      <c r="F92" s="83" t="s">
        <v>1164</v>
      </c>
      <c r="G92" s="250" t="s">
        <v>3873</v>
      </c>
      <c r="H92" s="85"/>
      <c r="I92" s="85"/>
      <c r="J92" s="93">
        <v>44447.0</v>
      </c>
      <c r="K92" s="83">
        <v>1.55</v>
      </c>
      <c r="L92" s="83">
        <v>0.195</v>
      </c>
      <c r="M92" s="83">
        <v>0.171</v>
      </c>
      <c r="N92" s="83">
        <v>0.024</v>
      </c>
      <c r="O92" s="83" t="s">
        <v>175</v>
      </c>
      <c r="P92" s="95" t="s">
        <v>1157</v>
      </c>
    </row>
    <row r="93">
      <c r="A93" s="83" t="s">
        <v>1161</v>
      </c>
      <c r="B93" s="83" t="s">
        <v>1097</v>
      </c>
      <c r="C93" s="83" t="s">
        <v>1098</v>
      </c>
      <c r="D93" s="83" t="s">
        <v>182</v>
      </c>
      <c r="E93" s="83" t="s">
        <v>182</v>
      </c>
      <c r="F93" s="83" t="s">
        <v>1162</v>
      </c>
      <c r="G93" s="250" t="s">
        <v>3873</v>
      </c>
      <c r="H93" s="85"/>
      <c r="I93" s="85"/>
      <c r="J93" s="93">
        <v>44447.0</v>
      </c>
      <c r="K93" s="83">
        <v>1.6</v>
      </c>
      <c r="L93" s="83">
        <v>0.188</v>
      </c>
      <c r="M93" s="83">
        <v>0.166</v>
      </c>
      <c r="N93" s="83">
        <v>0.022</v>
      </c>
      <c r="O93" s="83" t="s">
        <v>175</v>
      </c>
      <c r="P93" s="95" t="s">
        <v>1157</v>
      </c>
    </row>
    <row r="94">
      <c r="A94" s="83" t="s">
        <v>1364</v>
      </c>
      <c r="B94" s="83" t="s">
        <v>1097</v>
      </c>
      <c r="C94" s="83" t="s">
        <v>1098</v>
      </c>
      <c r="D94" s="83" t="s">
        <v>182</v>
      </c>
      <c r="E94" s="83" t="s">
        <v>182</v>
      </c>
      <c r="F94" s="83" t="s">
        <v>1365</v>
      </c>
      <c r="G94" s="250" t="s">
        <v>3873</v>
      </c>
      <c r="H94" s="85"/>
      <c r="I94" s="85"/>
      <c r="J94" s="93">
        <v>44972.0</v>
      </c>
      <c r="K94" s="83">
        <v>1.58</v>
      </c>
      <c r="L94" s="83">
        <v>0.191</v>
      </c>
      <c r="M94" s="83">
        <v>0.168</v>
      </c>
      <c r="N94" s="83">
        <v>0.023</v>
      </c>
      <c r="O94" s="83" t="s">
        <v>175</v>
      </c>
      <c r="P94" s="95" t="s">
        <v>1366</v>
      </c>
    </row>
    <row r="95">
      <c r="A95" s="83" t="s">
        <v>1387</v>
      </c>
      <c r="B95" s="83" t="s">
        <v>1097</v>
      </c>
      <c r="C95" s="83" t="s">
        <v>1098</v>
      </c>
      <c r="D95" s="83" t="s">
        <v>182</v>
      </c>
      <c r="E95" s="83" t="s">
        <v>182</v>
      </c>
      <c r="F95" s="83" t="s">
        <v>1388</v>
      </c>
      <c r="G95" s="250" t="s">
        <v>3873</v>
      </c>
      <c r="H95" s="85"/>
      <c r="I95" s="85"/>
      <c r="J95" s="93">
        <v>44986.0</v>
      </c>
      <c r="K95" s="83">
        <v>2.2</v>
      </c>
      <c r="L95" s="83">
        <v>0.254</v>
      </c>
      <c r="M95" s="83">
        <v>0.195</v>
      </c>
      <c r="N95" s="83">
        <v>0.059</v>
      </c>
      <c r="O95" s="83" t="s">
        <v>175</v>
      </c>
      <c r="P95" s="95" t="s">
        <v>1389</v>
      </c>
    </row>
    <row r="96">
      <c r="A96" s="83" t="s">
        <v>1390</v>
      </c>
      <c r="B96" s="83" t="s">
        <v>1097</v>
      </c>
      <c r="C96" s="83" t="s">
        <v>1098</v>
      </c>
      <c r="D96" s="83" t="s">
        <v>182</v>
      </c>
      <c r="E96" s="83" t="s">
        <v>182</v>
      </c>
      <c r="F96" s="83" t="s">
        <v>1391</v>
      </c>
      <c r="G96" s="250" t="s">
        <v>3873</v>
      </c>
      <c r="H96" s="85"/>
      <c r="I96" s="85"/>
      <c r="J96" s="93">
        <v>44986.0</v>
      </c>
      <c r="K96" s="83">
        <v>1.55</v>
      </c>
      <c r="L96" s="83">
        <v>0.229</v>
      </c>
      <c r="M96" s="83">
        <v>0.196</v>
      </c>
      <c r="N96" s="83">
        <v>0.033</v>
      </c>
      <c r="O96" s="83" t="s">
        <v>175</v>
      </c>
      <c r="P96" s="95" t="s">
        <v>1389</v>
      </c>
    </row>
    <row r="97">
      <c r="A97" s="83" t="s">
        <v>1384</v>
      </c>
      <c r="B97" s="83" t="s">
        <v>1097</v>
      </c>
      <c r="C97" s="83" t="s">
        <v>1098</v>
      </c>
      <c r="D97" s="83" t="s">
        <v>182</v>
      </c>
      <c r="E97" s="83" t="s">
        <v>182</v>
      </c>
      <c r="F97" s="83" t="s">
        <v>1385</v>
      </c>
      <c r="G97" s="250" t="s">
        <v>3873</v>
      </c>
      <c r="H97" s="85"/>
      <c r="I97" s="85"/>
      <c r="J97" s="93">
        <v>44986.0</v>
      </c>
      <c r="K97" s="83">
        <v>1.5</v>
      </c>
      <c r="L97" s="83">
        <v>0.202</v>
      </c>
      <c r="M97" s="83">
        <v>0.185</v>
      </c>
      <c r="N97" s="83">
        <v>0.017</v>
      </c>
      <c r="O97" s="83" t="s">
        <v>175</v>
      </c>
      <c r="P97" s="95" t="s">
        <v>1386</v>
      </c>
    </row>
    <row r="98">
      <c r="A98" s="83" t="s">
        <v>1401</v>
      </c>
      <c r="B98" s="83" t="s">
        <v>1097</v>
      </c>
      <c r="C98" s="83" t="s">
        <v>1098</v>
      </c>
      <c r="D98" s="83" t="s">
        <v>182</v>
      </c>
      <c r="E98" s="83" t="s">
        <v>182</v>
      </c>
      <c r="F98" s="83" t="s">
        <v>1402</v>
      </c>
      <c r="G98" s="250" t="s">
        <v>3873</v>
      </c>
      <c r="H98" s="85"/>
      <c r="I98" s="85"/>
      <c r="J98" s="93">
        <v>45021.0</v>
      </c>
      <c r="K98" s="83">
        <v>1.3</v>
      </c>
      <c r="L98" s="83">
        <v>0.218</v>
      </c>
      <c r="M98" s="83">
        <v>0.194</v>
      </c>
      <c r="N98" s="83">
        <v>0.024</v>
      </c>
      <c r="O98" s="83" t="s">
        <v>175</v>
      </c>
      <c r="P98" s="95" t="s">
        <v>1403</v>
      </c>
    </row>
    <row r="99">
      <c r="A99" s="83" t="s">
        <v>1398</v>
      </c>
      <c r="B99" s="83" t="s">
        <v>1097</v>
      </c>
      <c r="C99" s="83" t="s">
        <v>1098</v>
      </c>
      <c r="D99" s="83" t="s">
        <v>182</v>
      </c>
      <c r="E99" s="83" t="s">
        <v>182</v>
      </c>
      <c r="F99" s="83" t="s">
        <v>1399</v>
      </c>
      <c r="G99" s="250" t="s">
        <v>3873</v>
      </c>
      <c r="H99" s="85"/>
      <c r="I99" s="85"/>
      <c r="J99" s="93">
        <v>45322.0</v>
      </c>
      <c r="K99" s="83">
        <v>1.9</v>
      </c>
      <c r="L99" s="83">
        <v>0.227</v>
      </c>
      <c r="M99" s="83">
        <v>0.192</v>
      </c>
      <c r="N99" s="83">
        <v>0.035</v>
      </c>
      <c r="O99" s="83" t="s">
        <v>175</v>
      </c>
      <c r="P99" s="95" t="s">
        <v>1400</v>
      </c>
    </row>
    <row r="100">
      <c r="A100" s="83" t="s">
        <v>1338</v>
      </c>
      <c r="B100" s="83" t="s">
        <v>1097</v>
      </c>
      <c r="C100" s="83" t="s">
        <v>1098</v>
      </c>
      <c r="D100" s="83" t="s">
        <v>182</v>
      </c>
      <c r="E100" s="83" t="s">
        <v>182</v>
      </c>
      <c r="F100" s="83" t="s">
        <v>1339</v>
      </c>
      <c r="G100" s="250" t="s">
        <v>3873</v>
      </c>
      <c r="H100" s="85"/>
      <c r="I100" s="85"/>
      <c r="J100" s="93">
        <v>45469.0</v>
      </c>
      <c r="K100" s="83">
        <v>1.7</v>
      </c>
      <c r="L100" s="83">
        <v>0.277</v>
      </c>
      <c r="M100" s="83">
        <v>0.228</v>
      </c>
      <c r="N100" s="83">
        <v>0.049</v>
      </c>
      <c r="O100" s="83" t="s">
        <v>175</v>
      </c>
      <c r="P100" s="95" t="s">
        <v>1340</v>
      </c>
    </row>
    <row r="101">
      <c r="A101" s="83" t="s">
        <v>1353</v>
      </c>
      <c r="B101" s="83" t="s">
        <v>1097</v>
      </c>
      <c r="C101" s="83" t="s">
        <v>1098</v>
      </c>
      <c r="D101" s="83" t="s">
        <v>182</v>
      </c>
      <c r="E101" s="83" t="s">
        <v>182</v>
      </c>
      <c r="F101" s="83" t="s">
        <v>1354</v>
      </c>
      <c r="G101" s="250" t="s">
        <v>3873</v>
      </c>
      <c r="H101" s="85"/>
      <c r="I101" s="85"/>
      <c r="J101" s="93">
        <v>45322.0</v>
      </c>
      <c r="K101" s="83">
        <v>1.95</v>
      </c>
      <c r="L101" s="83">
        <v>0.238</v>
      </c>
      <c r="M101" s="83">
        <v>0.191</v>
      </c>
      <c r="N101" s="83">
        <v>0.047</v>
      </c>
      <c r="O101" s="83" t="s">
        <v>175</v>
      </c>
      <c r="P101" s="95" t="s">
        <v>1352</v>
      </c>
    </row>
    <row r="102">
      <c r="A102" s="83" t="s">
        <v>1350</v>
      </c>
      <c r="B102" s="83" t="s">
        <v>1097</v>
      </c>
      <c r="C102" s="83" t="s">
        <v>1098</v>
      </c>
      <c r="D102" s="83" t="s">
        <v>182</v>
      </c>
      <c r="E102" s="83" t="s">
        <v>182</v>
      </c>
      <c r="F102" s="83" t="s">
        <v>1351</v>
      </c>
      <c r="G102" s="250" t="s">
        <v>3873</v>
      </c>
      <c r="H102" s="85"/>
      <c r="I102" s="85"/>
      <c r="J102" s="93">
        <v>45322.0</v>
      </c>
      <c r="K102" s="83">
        <v>1.9</v>
      </c>
      <c r="L102" s="83">
        <v>0.238</v>
      </c>
      <c r="M102" s="83">
        <v>0.191</v>
      </c>
      <c r="N102" s="83">
        <v>0.047</v>
      </c>
      <c r="O102" s="83" t="s">
        <v>175</v>
      </c>
      <c r="P102" s="95" t="s">
        <v>1352</v>
      </c>
    </row>
    <row r="103">
      <c r="A103" s="251"/>
      <c r="B103" s="251"/>
      <c r="C103" s="251"/>
      <c r="D103" s="251"/>
      <c r="E103" s="251"/>
      <c r="F103" s="251"/>
      <c r="G103" s="251"/>
      <c r="H103" s="251"/>
      <c r="I103" s="251"/>
      <c r="J103" s="251"/>
      <c r="K103" s="251"/>
      <c r="L103" s="251"/>
      <c r="M103" s="251"/>
      <c r="N103" s="251"/>
      <c r="O103" s="251"/>
    </row>
    <row r="104">
      <c r="A104" s="251"/>
      <c r="B104" s="251"/>
      <c r="C104" s="251"/>
      <c r="D104" s="251"/>
      <c r="E104" s="251"/>
      <c r="F104" s="251"/>
      <c r="G104" s="251"/>
      <c r="H104" s="251"/>
      <c r="I104" s="251"/>
      <c r="J104" s="251"/>
      <c r="K104" s="251"/>
      <c r="L104" s="251"/>
      <c r="M104" s="251"/>
      <c r="N104" s="251"/>
      <c r="O104" s="251"/>
    </row>
    <row r="105">
      <c r="A105" s="251"/>
      <c r="B105" s="251"/>
      <c r="C105" s="251"/>
      <c r="D105" s="251"/>
      <c r="E105" s="251"/>
      <c r="F105" s="251"/>
      <c r="G105" s="251"/>
      <c r="H105" s="251"/>
      <c r="I105" s="251"/>
      <c r="J105" s="251"/>
      <c r="K105" s="251"/>
      <c r="L105" s="251"/>
      <c r="M105" s="251"/>
      <c r="N105" s="251"/>
      <c r="O105" s="251"/>
    </row>
    <row r="106">
      <c r="A106" s="251"/>
      <c r="B106" s="251"/>
      <c r="C106" s="251"/>
      <c r="D106" s="251"/>
      <c r="E106" s="251"/>
      <c r="F106" s="251"/>
      <c r="G106" s="251"/>
      <c r="H106" s="251"/>
      <c r="I106" s="251"/>
      <c r="J106" s="251"/>
      <c r="K106" s="251"/>
      <c r="L106" s="251"/>
      <c r="M106" s="251"/>
      <c r="N106" s="251"/>
      <c r="O106" s="251"/>
    </row>
    <row r="107">
      <c r="A107" s="251"/>
      <c r="B107" s="251"/>
      <c r="C107" s="251"/>
      <c r="D107" s="251"/>
      <c r="E107" s="251"/>
      <c r="F107" s="251"/>
      <c r="G107" s="251"/>
      <c r="H107" s="251"/>
      <c r="I107" s="251"/>
      <c r="J107" s="251"/>
      <c r="K107" s="251"/>
      <c r="L107" s="251"/>
      <c r="M107" s="251"/>
      <c r="N107" s="251"/>
      <c r="O107" s="251"/>
    </row>
    <row r="108">
      <c r="A108" s="251"/>
      <c r="B108" s="251"/>
      <c r="C108" s="251"/>
      <c r="D108" s="251"/>
      <c r="E108" s="251"/>
      <c r="F108" s="251"/>
      <c r="G108" s="251"/>
      <c r="H108" s="251"/>
      <c r="I108" s="251"/>
      <c r="J108" s="251"/>
      <c r="K108" s="251"/>
      <c r="L108" s="251"/>
      <c r="M108" s="251"/>
      <c r="N108" s="251"/>
      <c r="O108" s="251"/>
    </row>
    <row r="109">
      <c r="A109" s="251"/>
      <c r="B109" s="251"/>
      <c r="C109" s="251"/>
      <c r="D109" s="251"/>
      <c r="E109" s="251"/>
      <c r="F109" s="251"/>
      <c r="G109" s="251"/>
      <c r="H109" s="251"/>
      <c r="I109" s="251"/>
      <c r="J109" s="251"/>
      <c r="K109" s="251"/>
      <c r="L109" s="251"/>
      <c r="M109" s="251"/>
      <c r="N109" s="251"/>
      <c r="O109" s="251"/>
    </row>
    <row r="110">
      <c r="A110" s="251"/>
      <c r="B110" s="251"/>
      <c r="C110" s="251"/>
      <c r="D110" s="251"/>
      <c r="E110" s="251"/>
      <c r="F110" s="251"/>
      <c r="G110" s="251"/>
      <c r="H110" s="251"/>
      <c r="I110" s="251"/>
      <c r="J110" s="251"/>
      <c r="K110" s="251"/>
      <c r="L110" s="251"/>
      <c r="M110" s="251"/>
      <c r="N110" s="251"/>
      <c r="O110" s="251"/>
    </row>
    <row r="111">
      <c r="A111" s="251"/>
      <c r="B111" s="251"/>
      <c r="C111" s="251"/>
      <c r="D111" s="251"/>
      <c r="E111" s="251"/>
      <c r="F111" s="251"/>
      <c r="G111" s="251"/>
      <c r="H111" s="251"/>
      <c r="I111" s="251"/>
      <c r="J111" s="251"/>
      <c r="K111" s="251"/>
      <c r="L111" s="251"/>
      <c r="M111" s="251"/>
      <c r="N111" s="251"/>
      <c r="O111" s="251"/>
    </row>
    <row r="112">
      <c r="A112" s="251"/>
      <c r="B112" s="251"/>
      <c r="C112" s="251"/>
      <c r="D112" s="251"/>
      <c r="E112" s="251"/>
      <c r="F112" s="251"/>
      <c r="G112" s="251"/>
      <c r="H112" s="251"/>
      <c r="I112" s="251"/>
      <c r="J112" s="251"/>
      <c r="K112" s="251"/>
      <c r="L112" s="251"/>
      <c r="M112" s="251"/>
      <c r="N112" s="251"/>
      <c r="O112" s="251"/>
    </row>
    <row r="113">
      <c r="A113" s="251"/>
      <c r="B113" s="251"/>
      <c r="C113" s="251"/>
      <c r="D113" s="251"/>
      <c r="E113" s="251"/>
      <c r="F113" s="251"/>
      <c r="G113" s="251"/>
      <c r="H113" s="251"/>
      <c r="I113" s="251"/>
      <c r="J113" s="251"/>
      <c r="K113" s="251"/>
      <c r="L113" s="251"/>
      <c r="M113" s="251"/>
      <c r="N113" s="251"/>
      <c r="O113" s="251"/>
    </row>
    <row r="114">
      <c r="A114" s="251"/>
      <c r="B114" s="251"/>
      <c r="C114" s="251"/>
      <c r="D114" s="251"/>
      <c r="E114" s="251"/>
      <c r="F114" s="251"/>
      <c r="G114" s="251"/>
      <c r="H114" s="251"/>
      <c r="I114" s="251"/>
      <c r="J114" s="251"/>
      <c r="K114" s="251"/>
      <c r="L114" s="251"/>
      <c r="M114" s="251"/>
      <c r="N114" s="251"/>
      <c r="O114" s="251"/>
    </row>
    <row r="115">
      <c r="A115" s="251"/>
      <c r="B115" s="251"/>
      <c r="C115" s="251"/>
      <c r="D115" s="251"/>
      <c r="E115" s="251"/>
      <c r="F115" s="251"/>
      <c r="G115" s="251"/>
      <c r="H115" s="251"/>
      <c r="I115" s="251"/>
      <c r="J115" s="251"/>
      <c r="K115" s="251"/>
      <c r="L115" s="251"/>
      <c r="M115" s="251"/>
      <c r="N115" s="251"/>
      <c r="O115" s="251"/>
    </row>
    <row r="116">
      <c r="A116" s="251"/>
      <c r="B116" s="251"/>
      <c r="C116" s="251"/>
      <c r="D116" s="251"/>
      <c r="E116" s="251"/>
      <c r="F116" s="251"/>
      <c r="G116" s="251"/>
      <c r="H116" s="251"/>
      <c r="I116" s="251"/>
      <c r="J116" s="251"/>
      <c r="K116" s="251"/>
      <c r="L116" s="251"/>
      <c r="M116" s="251"/>
      <c r="N116" s="251"/>
      <c r="O116" s="251"/>
    </row>
    <row r="117">
      <c r="A117" s="251"/>
      <c r="B117" s="251"/>
      <c r="C117" s="251"/>
      <c r="D117" s="251"/>
      <c r="E117" s="251"/>
      <c r="F117" s="251"/>
      <c r="G117" s="251"/>
      <c r="H117" s="251"/>
      <c r="I117" s="251"/>
      <c r="J117" s="251"/>
      <c r="K117" s="251"/>
      <c r="L117" s="251"/>
      <c r="M117" s="251"/>
      <c r="N117" s="251"/>
      <c r="O117" s="251"/>
    </row>
    <row r="118">
      <c r="A118" s="251"/>
      <c r="B118" s="251"/>
      <c r="C118" s="251"/>
      <c r="D118" s="251"/>
      <c r="E118" s="251"/>
      <c r="F118" s="251"/>
      <c r="G118" s="251"/>
      <c r="H118" s="251"/>
      <c r="I118" s="251"/>
      <c r="J118" s="251"/>
      <c r="K118" s="251"/>
      <c r="L118" s="251"/>
      <c r="M118" s="251"/>
      <c r="N118" s="251"/>
      <c r="O118" s="251"/>
    </row>
    <row r="119">
      <c r="A119" s="251"/>
      <c r="B119" s="251"/>
      <c r="C119" s="251"/>
      <c r="D119" s="251"/>
      <c r="E119" s="251"/>
      <c r="F119" s="251"/>
      <c r="G119" s="251"/>
      <c r="H119" s="251"/>
      <c r="I119" s="251"/>
      <c r="J119" s="251"/>
      <c r="K119" s="251"/>
      <c r="L119" s="251"/>
      <c r="M119" s="251"/>
      <c r="N119" s="251"/>
      <c r="O119" s="251"/>
    </row>
    <row r="120">
      <c r="A120" s="251"/>
      <c r="B120" s="251"/>
      <c r="C120" s="251"/>
      <c r="D120" s="251"/>
      <c r="E120" s="251"/>
      <c r="F120" s="251"/>
      <c r="G120" s="251"/>
      <c r="H120" s="251"/>
      <c r="I120" s="251"/>
      <c r="J120" s="251"/>
      <c r="K120" s="251"/>
      <c r="L120" s="251"/>
      <c r="M120" s="251"/>
      <c r="N120" s="251"/>
      <c r="O120" s="251"/>
    </row>
    <row r="121">
      <c r="A121" s="251"/>
      <c r="B121" s="251"/>
      <c r="C121" s="251"/>
      <c r="D121" s="251"/>
      <c r="E121" s="251"/>
      <c r="F121" s="251"/>
      <c r="G121" s="251"/>
      <c r="H121" s="251"/>
      <c r="I121" s="251"/>
      <c r="J121" s="251"/>
      <c r="K121" s="251"/>
      <c r="L121" s="251"/>
      <c r="M121" s="251"/>
      <c r="N121" s="251"/>
      <c r="O121" s="251"/>
    </row>
    <row r="122">
      <c r="A122" s="251"/>
      <c r="B122" s="251"/>
      <c r="C122" s="251"/>
      <c r="D122" s="251"/>
      <c r="E122" s="251"/>
      <c r="F122" s="251"/>
      <c r="G122" s="251"/>
      <c r="H122" s="251"/>
      <c r="I122" s="251"/>
      <c r="J122" s="251"/>
      <c r="K122" s="251"/>
      <c r="L122" s="251"/>
      <c r="M122" s="251"/>
      <c r="N122" s="251"/>
      <c r="O122" s="251"/>
    </row>
    <row r="123">
      <c r="A123" s="251"/>
      <c r="B123" s="251"/>
      <c r="C123" s="251"/>
      <c r="D123" s="251"/>
      <c r="E123" s="251"/>
      <c r="F123" s="251"/>
      <c r="G123" s="251"/>
      <c r="H123" s="251"/>
      <c r="I123" s="251"/>
      <c r="J123" s="251"/>
      <c r="K123" s="251"/>
      <c r="L123" s="251"/>
      <c r="M123" s="251"/>
      <c r="N123" s="251"/>
      <c r="O123" s="251"/>
    </row>
    <row r="124">
      <c r="A124" s="251"/>
      <c r="B124" s="251"/>
      <c r="C124" s="251"/>
      <c r="D124" s="251"/>
      <c r="E124" s="251"/>
      <c r="F124" s="251"/>
      <c r="G124" s="251"/>
      <c r="H124" s="251"/>
      <c r="I124" s="251"/>
      <c r="J124" s="251"/>
      <c r="K124" s="251"/>
      <c r="L124" s="251"/>
      <c r="M124" s="251"/>
      <c r="N124" s="251"/>
      <c r="O124" s="251"/>
    </row>
    <row r="125">
      <c r="A125" s="251"/>
      <c r="B125" s="251"/>
      <c r="C125" s="251"/>
      <c r="D125" s="251"/>
      <c r="E125" s="251"/>
      <c r="F125" s="251"/>
      <c r="G125" s="251"/>
      <c r="H125" s="251"/>
      <c r="I125" s="251"/>
      <c r="J125" s="251"/>
      <c r="K125" s="251"/>
      <c r="L125" s="251"/>
      <c r="M125" s="251"/>
      <c r="N125" s="251"/>
      <c r="O125" s="251"/>
    </row>
    <row r="126">
      <c r="A126" s="251"/>
      <c r="B126" s="251"/>
      <c r="C126" s="251"/>
      <c r="D126" s="251"/>
      <c r="E126" s="251"/>
      <c r="F126" s="251"/>
      <c r="G126" s="251"/>
      <c r="H126" s="251"/>
      <c r="I126" s="251"/>
      <c r="J126" s="251"/>
      <c r="K126" s="251"/>
      <c r="L126" s="251"/>
      <c r="M126" s="251"/>
      <c r="N126" s="251"/>
      <c r="O126" s="251"/>
    </row>
    <row r="127">
      <c r="A127" s="251"/>
      <c r="B127" s="251"/>
      <c r="C127" s="251"/>
      <c r="D127" s="251"/>
      <c r="E127" s="251"/>
      <c r="F127" s="251"/>
      <c r="G127" s="251"/>
      <c r="H127" s="251"/>
      <c r="I127" s="251"/>
      <c r="J127" s="251"/>
      <c r="K127" s="251"/>
      <c r="L127" s="251"/>
      <c r="M127" s="251"/>
      <c r="N127" s="251"/>
      <c r="O127" s="251"/>
    </row>
    <row r="128">
      <c r="A128" s="251"/>
      <c r="B128" s="251"/>
      <c r="C128" s="251"/>
      <c r="D128" s="251"/>
      <c r="E128" s="251"/>
      <c r="F128" s="251"/>
      <c r="G128" s="251"/>
      <c r="H128" s="251"/>
      <c r="I128" s="251"/>
      <c r="J128" s="251"/>
      <c r="K128" s="251"/>
      <c r="L128" s="251"/>
      <c r="M128" s="251"/>
      <c r="N128" s="251"/>
      <c r="O128" s="251"/>
    </row>
    <row r="129">
      <c r="A129" s="251"/>
      <c r="B129" s="251"/>
      <c r="C129" s="251"/>
      <c r="D129" s="251"/>
      <c r="E129" s="251"/>
      <c r="F129" s="251"/>
      <c r="G129" s="251"/>
      <c r="H129" s="251"/>
      <c r="I129" s="251"/>
      <c r="J129" s="251"/>
      <c r="K129" s="251"/>
      <c r="L129" s="251"/>
      <c r="M129" s="251"/>
      <c r="N129" s="251"/>
      <c r="O129" s="251"/>
    </row>
    <row r="130">
      <c r="A130" s="251"/>
      <c r="B130" s="251"/>
      <c r="C130" s="251"/>
      <c r="D130" s="251"/>
      <c r="E130" s="251"/>
      <c r="F130" s="251"/>
      <c r="G130" s="251"/>
      <c r="H130" s="251"/>
      <c r="I130" s="251"/>
      <c r="J130" s="251"/>
      <c r="K130" s="251"/>
      <c r="L130" s="251"/>
      <c r="M130" s="251"/>
      <c r="N130" s="251"/>
      <c r="O130" s="251"/>
    </row>
    <row r="131">
      <c r="A131" s="251"/>
      <c r="B131" s="251"/>
      <c r="C131" s="251"/>
      <c r="D131" s="251"/>
      <c r="E131" s="251"/>
      <c r="F131" s="251"/>
      <c r="G131" s="251"/>
      <c r="H131" s="251"/>
      <c r="I131" s="251"/>
      <c r="J131" s="251"/>
      <c r="K131" s="251"/>
      <c r="L131" s="251"/>
      <c r="M131" s="251"/>
      <c r="N131" s="251"/>
      <c r="O131" s="251"/>
    </row>
    <row r="132">
      <c r="A132" s="251"/>
      <c r="B132" s="251"/>
      <c r="C132" s="251"/>
      <c r="D132" s="251"/>
      <c r="E132" s="251"/>
      <c r="F132" s="251"/>
      <c r="G132" s="251"/>
      <c r="H132" s="251"/>
      <c r="I132" s="251"/>
      <c r="J132" s="251"/>
      <c r="K132" s="251"/>
      <c r="L132" s="251"/>
      <c r="M132" s="251"/>
      <c r="N132" s="251"/>
      <c r="O132" s="251"/>
    </row>
    <row r="133">
      <c r="A133" s="251"/>
      <c r="B133" s="251"/>
      <c r="C133" s="251"/>
      <c r="D133" s="251"/>
      <c r="E133" s="251"/>
      <c r="F133" s="251"/>
      <c r="G133" s="251"/>
      <c r="H133" s="251"/>
      <c r="I133" s="251"/>
      <c r="J133" s="251"/>
      <c r="K133" s="251"/>
      <c r="L133" s="251"/>
      <c r="M133" s="251"/>
      <c r="N133" s="251"/>
      <c r="O133" s="251"/>
    </row>
    <row r="134">
      <c r="A134" s="251"/>
      <c r="B134" s="251"/>
      <c r="C134" s="251"/>
      <c r="D134" s="251"/>
      <c r="E134" s="251"/>
      <c r="F134" s="251"/>
      <c r="G134" s="251"/>
      <c r="H134" s="251"/>
      <c r="I134" s="251"/>
      <c r="J134" s="251"/>
      <c r="K134" s="251"/>
      <c r="L134" s="251"/>
      <c r="M134" s="251"/>
      <c r="N134" s="251"/>
      <c r="O134" s="251"/>
    </row>
    <row r="135">
      <c r="A135" s="251"/>
      <c r="B135" s="251"/>
      <c r="C135" s="251"/>
      <c r="D135" s="251"/>
      <c r="E135" s="251"/>
      <c r="F135" s="251"/>
      <c r="G135" s="251"/>
      <c r="H135" s="251"/>
      <c r="I135" s="251"/>
      <c r="J135" s="251"/>
      <c r="K135" s="251"/>
      <c r="L135" s="251"/>
      <c r="M135" s="251"/>
      <c r="N135" s="251"/>
      <c r="O135" s="251"/>
    </row>
    <row r="136">
      <c r="A136" s="251"/>
      <c r="B136" s="251"/>
      <c r="C136" s="251"/>
      <c r="D136" s="251"/>
      <c r="E136" s="251"/>
      <c r="F136" s="251"/>
      <c r="G136" s="251"/>
      <c r="H136" s="251"/>
      <c r="I136" s="251"/>
      <c r="J136" s="251"/>
      <c r="K136" s="251"/>
      <c r="L136" s="251"/>
      <c r="M136" s="251"/>
      <c r="N136" s="251"/>
      <c r="O136" s="251"/>
    </row>
    <row r="137">
      <c r="A137" s="251"/>
      <c r="B137" s="251"/>
      <c r="C137" s="251"/>
      <c r="D137" s="251"/>
      <c r="E137" s="251"/>
      <c r="F137" s="251"/>
      <c r="G137" s="251"/>
      <c r="H137" s="251"/>
      <c r="I137" s="251"/>
      <c r="J137" s="251"/>
      <c r="K137" s="251"/>
      <c r="L137" s="251"/>
      <c r="M137" s="251"/>
      <c r="N137" s="251"/>
      <c r="O137" s="251"/>
    </row>
    <row r="138">
      <c r="A138" s="251"/>
      <c r="B138" s="251"/>
      <c r="C138" s="251"/>
      <c r="D138" s="251"/>
      <c r="E138" s="251"/>
      <c r="F138" s="251"/>
      <c r="G138" s="251"/>
      <c r="H138" s="251"/>
      <c r="I138" s="251"/>
      <c r="J138" s="251"/>
      <c r="K138" s="251"/>
      <c r="L138" s="251"/>
      <c r="M138" s="251"/>
      <c r="N138" s="251"/>
      <c r="O138" s="251"/>
    </row>
    <row r="139">
      <c r="A139" s="251"/>
      <c r="B139" s="251"/>
      <c r="C139" s="251"/>
      <c r="D139" s="251"/>
      <c r="E139" s="251"/>
      <c r="F139" s="251"/>
      <c r="G139" s="251"/>
      <c r="H139" s="251"/>
      <c r="I139" s="251"/>
      <c r="J139" s="251"/>
      <c r="K139" s="251"/>
      <c r="L139" s="251"/>
      <c r="M139" s="251"/>
      <c r="N139" s="251"/>
      <c r="O139" s="251"/>
    </row>
    <row r="140">
      <c r="A140" s="251"/>
      <c r="B140" s="251"/>
      <c r="C140" s="251"/>
      <c r="D140" s="251"/>
      <c r="E140" s="251"/>
      <c r="F140" s="251"/>
      <c r="G140" s="251"/>
      <c r="H140" s="251"/>
      <c r="I140" s="251"/>
      <c r="J140" s="251"/>
      <c r="K140" s="251"/>
      <c r="L140" s="251"/>
      <c r="M140" s="251"/>
      <c r="N140" s="251"/>
      <c r="O140" s="251"/>
    </row>
    <row r="141">
      <c r="A141" s="251"/>
      <c r="B141" s="251"/>
      <c r="C141" s="251"/>
      <c r="D141" s="251"/>
      <c r="E141" s="251"/>
      <c r="F141" s="251"/>
      <c r="G141" s="251"/>
      <c r="H141" s="251"/>
      <c r="I141" s="251"/>
      <c r="J141" s="251"/>
      <c r="K141" s="251"/>
      <c r="L141" s="251"/>
      <c r="M141" s="251"/>
      <c r="N141" s="251"/>
      <c r="O141" s="251"/>
    </row>
    <row r="142">
      <c r="A142" s="251"/>
      <c r="B142" s="251"/>
      <c r="C142" s="251"/>
      <c r="D142" s="251"/>
      <c r="E142" s="251"/>
      <c r="F142" s="251"/>
      <c r="G142" s="251"/>
      <c r="H142" s="251"/>
      <c r="I142" s="251"/>
      <c r="J142" s="251"/>
      <c r="K142" s="251"/>
      <c r="L142" s="251"/>
      <c r="M142" s="251"/>
      <c r="N142" s="251"/>
      <c r="O142" s="251"/>
    </row>
    <row r="143">
      <c r="A143" s="251"/>
      <c r="B143" s="251"/>
      <c r="C143" s="251"/>
      <c r="D143" s="251"/>
      <c r="E143" s="251"/>
      <c r="F143" s="251"/>
      <c r="G143" s="251"/>
      <c r="H143" s="251"/>
      <c r="I143" s="251"/>
      <c r="J143" s="251"/>
      <c r="K143" s="251"/>
      <c r="L143" s="251"/>
      <c r="M143" s="251"/>
      <c r="N143" s="251"/>
      <c r="O143" s="251"/>
    </row>
    <row r="144">
      <c r="A144" s="251"/>
      <c r="B144" s="251"/>
      <c r="C144" s="251"/>
      <c r="D144" s="251"/>
      <c r="E144" s="251"/>
      <c r="F144" s="251"/>
      <c r="G144" s="251"/>
      <c r="H144" s="251"/>
      <c r="I144" s="251"/>
      <c r="J144" s="251"/>
      <c r="K144" s="251"/>
      <c r="L144" s="251"/>
      <c r="M144" s="251"/>
      <c r="N144" s="251"/>
      <c r="O144" s="251"/>
    </row>
    <row r="145">
      <c r="A145" s="251"/>
      <c r="B145" s="251"/>
      <c r="C145" s="251"/>
      <c r="D145" s="251"/>
      <c r="E145" s="251"/>
      <c r="F145" s="251"/>
      <c r="G145" s="251"/>
      <c r="H145" s="251"/>
      <c r="I145" s="251"/>
      <c r="J145" s="251"/>
      <c r="K145" s="251"/>
      <c r="L145" s="251"/>
      <c r="M145" s="251"/>
      <c r="N145" s="251"/>
      <c r="O145" s="251"/>
    </row>
    <row r="146">
      <c r="A146" s="251"/>
      <c r="B146" s="251"/>
      <c r="C146" s="251"/>
      <c r="D146" s="251"/>
      <c r="E146" s="251"/>
      <c r="F146" s="251"/>
      <c r="G146" s="251"/>
      <c r="H146" s="251"/>
      <c r="I146" s="251"/>
      <c r="J146" s="251"/>
      <c r="K146" s="251"/>
      <c r="L146" s="251"/>
      <c r="M146" s="251"/>
      <c r="N146" s="251"/>
      <c r="O146" s="251"/>
    </row>
    <row r="147">
      <c r="A147" s="251"/>
      <c r="B147" s="251"/>
      <c r="C147" s="251"/>
      <c r="D147" s="251"/>
      <c r="E147" s="251"/>
      <c r="F147" s="251"/>
      <c r="G147" s="251"/>
      <c r="H147" s="251"/>
      <c r="I147" s="251"/>
      <c r="J147" s="251"/>
      <c r="K147" s="251"/>
      <c r="L147" s="251"/>
      <c r="M147" s="251"/>
      <c r="N147" s="251"/>
      <c r="O147" s="251"/>
    </row>
    <row r="148">
      <c r="A148" s="251"/>
      <c r="B148" s="251"/>
      <c r="C148" s="251"/>
      <c r="D148" s="251"/>
      <c r="E148" s="251"/>
      <c r="F148" s="251"/>
      <c r="G148" s="251"/>
      <c r="H148" s="251"/>
      <c r="I148" s="251"/>
      <c r="J148" s="251"/>
      <c r="K148" s="251"/>
      <c r="L148" s="251"/>
      <c r="M148" s="251"/>
      <c r="N148" s="251"/>
      <c r="O148" s="251"/>
    </row>
    <row r="149">
      <c r="A149" s="251"/>
      <c r="B149" s="251"/>
      <c r="C149" s="251"/>
      <c r="D149" s="251"/>
      <c r="E149" s="251"/>
      <c r="F149" s="251"/>
      <c r="G149" s="251"/>
      <c r="H149" s="251"/>
      <c r="I149" s="251"/>
      <c r="J149" s="251"/>
      <c r="K149" s="251"/>
      <c r="L149" s="251"/>
      <c r="M149" s="251"/>
      <c r="N149" s="251"/>
      <c r="O149" s="251"/>
    </row>
    <row r="150">
      <c r="A150" s="251"/>
      <c r="B150" s="251"/>
      <c r="C150" s="251"/>
      <c r="D150" s="251"/>
      <c r="E150" s="251"/>
      <c r="F150" s="251"/>
      <c r="G150" s="251"/>
      <c r="H150" s="251"/>
      <c r="I150" s="251"/>
      <c r="J150" s="251"/>
      <c r="K150" s="251"/>
      <c r="L150" s="251"/>
      <c r="M150" s="251"/>
      <c r="N150" s="251"/>
      <c r="O150" s="251"/>
    </row>
    <row r="151">
      <c r="A151" s="251"/>
      <c r="B151" s="251"/>
      <c r="C151" s="251"/>
      <c r="D151" s="251"/>
      <c r="E151" s="251"/>
      <c r="F151" s="251"/>
      <c r="G151" s="251"/>
      <c r="H151" s="251"/>
      <c r="I151" s="251"/>
      <c r="J151" s="251"/>
      <c r="K151" s="251"/>
      <c r="L151" s="251"/>
      <c r="M151" s="251"/>
      <c r="N151" s="251"/>
      <c r="O151" s="251"/>
    </row>
    <row r="152">
      <c r="A152" s="251"/>
      <c r="B152" s="251"/>
      <c r="C152" s="251"/>
      <c r="D152" s="251"/>
      <c r="E152" s="251"/>
      <c r="F152" s="251"/>
      <c r="G152" s="251"/>
      <c r="H152" s="251"/>
      <c r="I152" s="251"/>
      <c r="J152" s="251"/>
      <c r="K152" s="251"/>
      <c r="L152" s="251"/>
      <c r="M152" s="251"/>
      <c r="N152" s="251"/>
      <c r="O152" s="251"/>
    </row>
    <row r="153">
      <c r="A153" s="251"/>
      <c r="B153" s="251"/>
      <c r="C153" s="251"/>
      <c r="D153" s="251"/>
      <c r="E153" s="251"/>
      <c r="F153" s="251"/>
      <c r="G153" s="251"/>
      <c r="H153" s="251"/>
      <c r="I153" s="251"/>
      <c r="J153" s="251"/>
      <c r="K153" s="251"/>
      <c r="L153" s="251"/>
      <c r="M153" s="251"/>
      <c r="N153" s="251"/>
      <c r="O153" s="251"/>
    </row>
    <row r="154">
      <c r="A154" s="251"/>
      <c r="B154" s="251"/>
      <c r="C154" s="251"/>
      <c r="D154" s="251"/>
      <c r="E154" s="251"/>
      <c r="F154" s="251"/>
      <c r="G154" s="251"/>
      <c r="H154" s="251"/>
      <c r="I154" s="251"/>
      <c r="J154" s="251"/>
      <c r="K154" s="251"/>
      <c r="L154" s="251"/>
      <c r="M154" s="251"/>
      <c r="N154" s="251"/>
      <c r="O154" s="251"/>
    </row>
    <row r="155">
      <c r="A155" s="251"/>
      <c r="B155" s="251"/>
      <c r="C155" s="251"/>
      <c r="D155" s="251"/>
      <c r="E155" s="251"/>
      <c r="F155" s="251"/>
      <c r="G155" s="251"/>
      <c r="H155" s="251"/>
      <c r="I155" s="251"/>
      <c r="J155" s="251"/>
      <c r="K155" s="251"/>
      <c r="L155" s="251"/>
      <c r="M155" s="251"/>
      <c r="N155" s="251"/>
      <c r="O155" s="251"/>
    </row>
    <row r="156">
      <c r="A156" s="251"/>
      <c r="B156" s="251"/>
      <c r="C156" s="251"/>
      <c r="D156" s="251"/>
      <c r="E156" s="251"/>
      <c r="F156" s="251"/>
      <c r="G156" s="251"/>
      <c r="H156" s="251"/>
      <c r="I156" s="251"/>
      <c r="J156" s="251"/>
      <c r="K156" s="251"/>
      <c r="L156" s="251"/>
      <c r="M156" s="251"/>
      <c r="N156" s="251"/>
      <c r="O156" s="251"/>
    </row>
    <row r="157">
      <c r="A157" s="251"/>
      <c r="B157" s="251"/>
      <c r="C157" s="251"/>
      <c r="D157" s="251"/>
      <c r="E157" s="251"/>
      <c r="F157" s="251"/>
      <c r="G157" s="251"/>
      <c r="H157" s="251"/>
      <c r="I157" s="251"/>
      <c r="J157" s="251"/>
      <c r="K157" s="251"/>
      <c r="L157" s="251"/>
      <c r="M157" s="251"/>
      <c r="N157" s="251"/>
      <c r="O157" s="251"/>
    </row>
    <row r="158">
      <c r="A158" s="251"/>
      <c r="B158" s="251"/>
      <c r="C158" s="251"/>
      <c r="D158" s="251"/>
      <c r="E158" s="251"/>
      <c r="F158" s="251"/>
      <c r="G158" s="251"/>
      <c r="H158" s="251"/>
      <c r="I158" s="251"/>
      <c r="J158" s="251"/>
      <c r="K158" s="251"/>
      <c r="L158" s="251"/>
      <c r="M158" s="251"/>
      <c r="N158" s="251"/>
      <c r="O158" s="251"/>
    </row>
    <row r="159">
      <c r="A159" s="251"/>
      <c r="B159" s="251"/>
      <c r="C159" s="251"/>
      <c r="D159" s="251"/>
      <c r="E159" s="251"/>
      <c r="F159" s="251"/>
      <c r="G159" s="251"/>
      <c r="H159" s="251"/>
      <c r="I159" s="251"/>
      <c r="J159" s="251"/>
      <c r="K159" s="251"/>
      <c r="L159" s="251"/>
      <c r="M159" s="251"/>
      <c r="N159" s="251"/>
      <c r="O159" s="251"/>
    </row>
    <row r="160">
      <c r="A160" s="251"/>
      <c r="B160" s="251"/>
      <c r="C160" s="251"/>
      <c r="D160" s="251"/>
      <c r="E160" s="251"/>
      <c r="F160" s="251"/>
      <c r="G160" s="251"/>
      <c r="H160" s="251"/>
      <c r="I160" s="251"/>
      <c r="J160" s="251"/>
      <c r="K160" s="251"/>
      <c r="L160" s="251"/>
      <c r="M160" s="251"/>
      <c r="N160" s="251"/>
      <c r="O160" s="251"/>
    </row>
    <row r="161">
      <c r="A161" s="251"/>
      <c r="B161" s="251"/>
      <c r="C161" s="251"/>
      <c r="D161" s="251"/>
      <c r="E161" s="251"/>
      <c r="F161" s="251"/>
      <c r="G161" s="251"/>
      <c r="H161" s="251"/>
      <c r="I161" s="251"/>
      <c r="J161" s="251"/>
      <c r="K161" s="251"/>
      <c r="L161" s="251"/>
      <c r="M161" s="251"/>
      <c r="N161" s="251"/>
      <c r="O161" s="251"/>
    </row>
    <row r="162">
      <c r="A162" s="251"/>
      <c r="B162" s="251"/>
      <c r="C162" s="251"/>
      <c r="D162" s="251"/>
      <c r="E162" s="251"/>
      <c r="F162" s="251"/>
      <c r="G162" s="251"/>
      <c r="H162" s="251"/>
      <c r="I162" s="251"/>
      <c r="J162" s="251"/>
      <c r="K162" s="251"/>
      <c r="L162" s="251"/>
      <c r="M162" s="251"/>
      <c r="N162" s="251"/>
      <c r="O162" s="251"/>
    </row>
    <row r="163">
      <c r="A163" s="251"/>
      <c r="B163" s="251"/>
      <c r="C163" s="251"/>
      <c r="D163" s="251"/>
      <c r="E163" s="251"/>
      <c r="F163" s="251"/>
      <c r="G163" s="251"/>
      <c r="H163" s="251"/>
      <c r="I163" s="251"/>
      <c r="J163" s="251"/>
      <c r="K163" s="251"/>
      <c r="L163" s="251"/>
      <c r="M163" s="251"/>
      <c r="N163" s="251"/>
      <c r="O163" s="251"/>
    </row>
    <row r="164">
      <c r="A164" s="251"/>
      <c r="B164" s="251"/>
      <c r="C164" s="251"/>
      <c r="D164" s="251"/>
      <c r="E164" s="251"/>
      <c r="F164" s="251"/>
      <c r="G164" s="251"/>
      <c r="H164" s="251"/>
      <c r="I164" s="251"/>
      <c r="J164" s="251"/>
      <c r="K164" s="251"/>
      <c r="L164" s="251"/>
      <c r="M164" s="251"/>
      <c r="N164" s="251"/>
      <c r="O164" s="251"/>
    </row>
    <row r="165">
      <c r="A165" s="251"/>
      <c r="B165" s="251"/>
      <c r="C165" s="251"/>
      <c r="D165" s="251"/>
      <c r="E165" s="251"/>
      <c r="F165" s="251"/>
      <c r="G165" s="251"/>
      <c r="H165" s="251"/>
      <c r="I165" s="251"/>
      <c r="J165" s="251"/>
      <c r="K165" s="251"/>
      <c r="L165" s="251"/>
      <c r="M165" s="251"/>
      <c r="N165" s="251"/>
      <c r="O165" s="251"/>
    </row>
    <row r="166">
      <c r="A166" s="251"/>
      <c r="B166" s="251"/>
      <c r="C166" s="251"/>
      <c r="D166" s="251"/>
      <c r="E166" s="251"/>
      <c r="F166" s="251"/>
      <c r="G166" s="251"/>
      <c r="H166" s="251"/>
      <c r="I166" s="251"/>
      <c r="J166" s="251"/>
      <c r="K166" s="251"/>
      <c r="L166" s="251"/>
      <c r="M166" s="251"/>
      <c r="N166" s="251"/>
      <c r="O166" s="251"/>
    </row>
    <row r="167">
      <c r="A167" s="251"/>
      <c r="B167" s="251"/>
      <c r="C167" s="251"/>
      <c r="D167" s="251"/>
      <c r="E167" s="251"/>
      <c r="F167" s="251"/>
      <c r="G167" s="251"/>
      <c r="H167" s="251"/>
      <c r="I167" s="251"/>
      <c r="J167" s="251"/>
      <c r="K167" s="251"/>
      <c r="L167" s="251"/>
      <c r="M167" s="251"/>
      <c r="N167" s="251"/>
      <c r="O167" s="251"/>
    </row>
    <row r="168">
      <c r="A168" s="251"/>
      <c r="B168" s="251"/>
      <c r="C168" s="251"/>
      <c r="D168" s="251"/>
      <c r="E168" s="251"/>
      <c r="F168" s="251"/>
      <c r="G168" s="251"/>
      <c r="H168" s="251"/>
      <c r="I168" s="251"/>
      <c r="J168" s="251"/>
      <c r="K168" s="251"/>
      <c r="L168" s="251"/>
      <c r="M168" s="251"/>
      <c r="N168" s="251"/>
      <c r="O168" s="251"/>
    </row>
    <row r="169">
      <c r="A169" s="251"/>
      <c r="B169" s="251"/>
      <c r="C169" s="251"/>
      <c r="D169" s="251"/>
      <c r="E169" s="251"/>
      <c r="F169" s="251"/>
      <c r="G169" s="251"/>
      <c r="H169" s="251"/>
      <c r="I169" s="251"/>
      <c r="J169" s="251"/>
      <c r="K169" s="251"/>
      <c r="L169" s="251"/>
      <c r="M169" s="251"/>
      <c r="N169" s="251"/>
      <c r="O169" s="251"/>
    </row>
    <row r="170">
      <c r="A170" s="251"/>
      <c r="B170" s="251"/>
      <c r="C170" s="251"/>
      <c r="D170" s="251"/>
      <c r="E170" s="251"/>
      <c r="F170" s="251"/>
      <c r="G170" s="251"/>
      <c r="H170" s="251"/>
      <c r="I170" s="251"/>
      <c r="J170" s="251"/>
      <c r="K170" s="251"/>
      <c r="L170" s="251"/>
      <c r="M170" s="251"/>
      <c r="N170" s="251"/>
      <c r="O170" s="251"/>
    </row>
    <row r="171">
      <c r="A171" s="251"/>
      <c r="B171" s="251"/>
      <c r="C171" s="251"/>
      <c r="D171" s="251"/>
      <c r="E171" s="251"/>
      <c r="F171" s="251"/>
      <c r="G171" s="251"/>
      <c r="H171" s="251"/>
      <c r="I171" s="251"/>
      <c r="J171" s="251"/>
      <c r="K171" s="251"/>
      <c r="L171" s="251"/>
      <c r="M171" s="251"/>
      <c r="N171" s="251"/>
      <c r="O171" s="251"/>
    </row>
    <row r="172">
      <c r="A172" s="251"/>
      <c r="B172" s="251"/>
      <c r="C172" s="251"/>
      <c r="D172" s="251"/>
      <c r="E172" s="251"/>
      <c r="F172" s="251"/>
      <c r="G172" s="251"/>
      <c r="H172" s="251"/>
      <c r="I172" s="251"/>
      <c r="J172" s="251"/>
      <c r="K172" s="251"/>
      <c r="L172" s="251"/>
      <c r="M172" s="251"/>
      <c r="N172" s="251"/>
      <c r="O172" s="251"/>
    </row>
    <row r="173">
      <c r="A173" s="251"/>
      <c r="B173" s="251"/>
      <c r="C173" s="251"/>
      <c r="D173" s="251"/>
      <c r="E173" s="251"/>
      <c r="F173" s="251"/>
      <c r="G173" s="251"/>
      <c r="H173" s="251"/>
      <c r="I173" s="251"/>
      <c r="J173" s="251"/>
      <c r="K173" s="251"/>
      <c r="L173" s="251"/>
      <c r="M173" s="251"/>
      <c r="N173" s="251"/>
      <c r="O173" s="251"/>
    </row>
    <row r="174">
      <c r="A174" s="251"/>
      <c r="B174" s="251"/>
      <c r="C174" s="251"/>
      <c r="D174" s="251"/>
      <c r="E174" s="251"/>
      <c r="F174" s="251"/>
      <c r="G174" s="251"/>
      <c r="H174" s="251"/>
      <c r="I174" s="251"/>
      <c r="J174" s="251"/>
      <c r="K174" s="251"/>
      <c r="L174" s="251"/>
      <c r="M174" s="251"/>
      <c r="N174" s="251"/>
      <c r="O174" s="251"/>
    </row>
    <row r="175">
      <c r="A175" s="251"/>
      <c r="B175" s="251"/>
      <c r="C175" s="251"/>
      <c r="D175" s="251"/>
      <c r="E175" s="251"/>
      <c r="F175" s="251"/>
      <c r="G175" s="251"/>
      <c r="H175" s="251"/>
      <c r="I175" s="251"/>
      <c r="J175" s="251"/>
      <c r="K175" s="251"/>
      <c r="L175" s="251"/>
      <c r="M175" s="251"/>
      <c r="N175" s="251"/>
      <c r="O175" s="251"/>
    </row>
    <row r="176">
      <c r="A176" s="251"/>
      <c r="B176" s="251"/>
      <c r="C176" s="251"/>
      <c r="D176" s="251"/>
      <c r="E176" s="251"/>
      <c r="F176" s="251"/>
      <c r="G176" s="251"/>
      <c r="H176" s="251"/>
      <c r="I176" s="251"/>
      <c r="J176" s="251"/>
      <c r="K176" s="251"/>
      <c r="L176" s="251"/>
      <c r="M176" s="251"/>
      <c r="N176" s="251"/>
      <c r="O176" s="251"/>
    </row>
    <row r="177">
      <c r="A177" s="251"/>
      <c r="B177" s="251"/>
      <c r="C177" s="251"/>
      <c r="D177" s="251"/>
      <c r="E177" s="251"/>
      <c r="F177" s="251"/>
      <c r="G177" s="251"/>
      <c r="H177" s="251"/>
      <c r="I177" s="251"/>
      <c r="J177" s="251"/>
      <c r="K177" s="251"/>
      <c r="L177" s="251"/>
      <c r="M177" s="251"/>
      <c r="N177" s="251"/>
      <c r="O177" s="251"/>
    </row>
    <row r="178">
      <c r="A178" s="251"/>
      <c r="B178" s="251"/>
      <c r="C178" s="251"/>
      <c r="D178" s="251"/>
      <c r="E178" s="251"/>
      <c r="F178" s="251"/>
      <c r="G178" s="251"/>
      <c r="H178" s="251"/>
      <c r="I178" s="251"/>
      <c r="J178" s="251"/>
      <c r="K178" s="251"/>
      <c r="L178" s="251"/>
      <c r="M178" s="251"/>
      <c r="N178" s="251"/>
      <c r="O178" s="251"/>
    </row>
    <row r="179">
      <c r="A179" s="251"/>
      <c r="B179" s="251"/>
      <c r="C179" s="251"/>
      <c r="D179" s="251"/>
      <c r="E179" s="251"/>
      <c r="F179" s="251"/>
      <c r="G179" s="251"/>
      <c r="H179" s="251"/>
      <c r="I179" s="251"/>
      <c r="J179" s="251"/>
      <c r="K179" s="251"/>
      <c r="L179" s="251"/>
      <c r="M179" s="251"/>
      <c r="N179" s="251"/>
      <c r="O179" s="251"/>
    </row>
    <row r="180">
      <c r="A180" s="251"/>
      <c r="B180" s="251"/>
      <c r="C180" s="251"/>
      <c r="D180" s="251"/>
      <c r="E180" s="251"/>
      <c r="F180" s="251"/>
      <c r="G180" s="251"/>
      <c r="H180" s="251"/>
      <c r="I180" s="251"/>
      <c r="J180" s="251"/>
      <c r="K180" s="251"/>
      <c r="L180" s="251"/>
      <c r="M180" s="251"/>
      <c r="N180" s="251"/>
      <c r="O180" s="251"/>
    </row>
    <row r="181">
      <c r="A181" s="251"/>
      <c r="B181" s="251"/>
      <c r="C181" s="251"/>
      <c r="D181" s="251"/>
      <c r="E181" s="251"/>
      <c r="F181" s="251"/>
      <c r="G181" s="251"/>
      <c r="H181" s="251"/>
      <c r="I181" s="251"/>
      <c r="J181" s="251"/>
      <c r="K181" s="251"/>
      <c r="L181" s="251"/>
      <c r="M181" s="251"/>
      <c r="N181" s="251"/>
      <c r="O181" s="251"/>
    </row>
    <row r="182">
      <c r="A182" s="251"/>
      <c r="B182" s="251"/>
      <c r="C182" s="251"/>
      <c r="D182" s="251"/>
      <c r="E182" s="251"/>
      <c r="F182" s="251"/>
      <c r="G182" s="251"/>
      <c r="H182" s="251"/>
      <c r="I182" s="251"/>
      <c r="J182" s="251"/>
      <c r="K182" s="251"/>
      <c r="L182" s="251"/>
      <c r="M182" s="251"/>
      <c r="N182" s="251"/>
      <c r="O182" s="251"/>
    </row>
    <row r="183">
      <c r="A183" s="251"/>
      <c r="B183" s="251"/>
      <c r="C183" s="251"/>
      <c r="D183" s="251"/>
      <c r="E183" s="251"/>
      <c r="F183" s="251"/>
      <c r="G183" s="251"/>
      <c r="H183" s="251"/>
      <c r="I183" s="251"/>
      <c r="J183" s="251"/>
      <c r="K183" s="251"/>
      <c r="L183" s="251"/>
      <c r="M183" s="251"/>
      <c r="N183" s="251"/>
      <c r="O183" s="251"/>
    </row>
    <row r="184">
      <c r="A184" s="251"/>
      <c r="B184" s="251"/>
      <c r="C184" s="251"/>
      <c r="D184" s="251"/>
      <c r="E184" s="251"/>
      <c r="F184" s="251"/>
      <c r="G184" s="251"/>
      <c r="H184" s="251"/>
      <c r="I184" s="251"/>
      <c r="J184" s="251"/>
      <c r="K184" s="251"/>
      <c r="L184" s="251"/>
      <c r="M184" s="251"/>
      <c r="N184" s="251"/>
      <c r="O184" s="251"/>
    </row>
    <row r="185">
      <c r="A185" s="251"/>
      <c r="B185" s="251"/>
      <c r="C185" s="251"/>
      <c r="D185" s="251"/>
      <c r="E185" s="251"/>
      <c r="F185" s="251"/>
      <c r="G185" s="251"/>
      <c r="H185" s="251"/>
      <c r="I185" s="251"/>
      <c r="J185" s="251"/>
      <c r="K185" s="251"/>
      <c r="L185" s="251"/>
      <c r="M185" s="251"/>
      <c r="N185" s="251"/>
      <c r="O185" s="251"/>
    </row>
    <row r="186">
      <c r="A186" s="251"/>
      <c r="B186" s="251"/>
      <c r="C186" s="251"/>
      <c r="D186" s="251"/>
      <c r="E186" s="251"/>
      <c r="F186" s="251"/>
      <c r="G186" s="251"/>
      <c r="H186" s="251"/>
      <c r="I186" s="251"/>
      <c r="J186" s="251"/>
      <c r="K186" s="251"/>
      <c r="L186" s="251"/>
      <c r="M186" s="251"/>
      <c r="N186" s="251"/>
      <c r="O186" s="251"/>
    </row>
    <row r="187">
      <c r="A187" s="251"/>
      <c r="B187" s="251"/>
      <c r="C187" s="251"/>
      <c r="D187" s="251"/>
      <c r="E187" s="251"/>
      <c r="F187" s="251"/>
      <c r="G187" s="251"/>
      <c r="H187" s="251"/>
      <c r="I187" s="251"/>
      <c r="J187" s="251"/>
      <c r="K187" s="251"/>
      <c r="L187" s="251"/>
      <c r="M187" s="251"/>
      <c r="N187" s="251"/>
      <c r="O187" s="251"/>
    </row>
    <row r="188">
      <c r="A188" s="251"/>
      <c r="B188" s="251"/>
      <c r="C188" s="251"/>
      <c r="D188" s="251"/>
      <c r="E188" s="251"/>
      <c r="F188" s="251"/>
      <c r="G188" s="251"/>
      <c r="H188" s="251"/>
      <c r="I188" s="251"/>
      <c r="J188" s="251"/>
      <c r="K188" s="251"/>
      <c r="L188" s="251"/>
      <c r="M188" s="251"/>
      <c r="N188" s="251"/>
      <c r="O188" s="251"/>
    </row>
    <row r="189">
      <c r="A189" s="251"/>
      <c r="B189" s="251"/>
      <c r="C189" s="251"/>
      <c r="D189" s="251"/>
      <c r="E189" s="251"/>
      <c r="F189" s="251"/>
      <c r="G189" s="251"/>
      <c r="H189" s="251"/>
      <c r="I189" s="251"/>
      <c r="J189" s="251"/>
      <c r="K189" s="251"/>
      <c r="L189" s="251"/>
      <c r="M189" s="251"/>
      <c r="N189" s="251"/>
      <c r="O189" s="251"/>
    </row>
    <row r="190">
      <c r="A190" s="251"/>
      <c r="B190" s="251"/>
      <c r="C190" s="251"/>
      <c r="D190" s="251"/>
      <c r="E190" s="251"/>
      <c r="F190" s="251"/>
      <c r="G190" s="251"/>
      <c r="H190" s="251"/>
      <c r="I190" s="251"/>
      <c r="J190" s="251"/>
      <c r="K190" s="251"/>
      <c r="L190" s="251"/>
      <c r="M190" s="251"/>
      <c r="N190" s="251"/>
      <c r="O190" s="251"/>
    </row>
    <row r="191">
      <c r="A191" s="251"/>
      <c r="B191" s="251"/>
      <c r="C191" s="251"/>
      <c r="D191" s="251"/>
      <c r="E191" s="251"/>
      <c r="F191" s="251"/>
      <c r="G191" s="251"/>
      <c r="H191" s="251"/>
      <c r="I191" s="251"/>
      <c r="J191" s="251"/>
      <c r="K191" s="251"/>
      <c r="L191" s="251"/>
      <c r="M191" s="251"/>
      <c r="N191" s="251"/>
      <c r="O191" s="251"/>
    </row>
    <row r="192">
      <c r="A192" s="251"/>
      <c r="B192" s="251"/>
      <c r="C192" s="251"/>
      <c r="D192" s="251"/>
      <c r="E192" s="251"/>
      <c r="F192" s="251"/>
      <c r="G192" s="251"/>
      <c r="H192" s="251"/>
      <c r="I192" s="251"/>
      <c r="J192" s="251"/>
      <c r="K192" s="251"/>
      <c r="L192" s="251"/>
      <c r="M192" s="251"/>
      <c r="N192" s="251"/>
      <c r="O192" s="251"/>
    </row>
    <row r="193">
      <c r="A193" s="251"/>
      <c r="B193" s="251"/>
      <c r="C193" s="251"/>
      <c r="D193" s="251"/>
      <c r="E193" s="251"/>
      <c r="F193" s="251"/>
      <c r="G193" s="251"/>
      <c r="H193" s="251"/>
      <c r="I193" s="251"/>
      <c r="J193" s="251"/>
      <c r="K193" s="251"/>
      <c r="L193" s="251"/>
      <c r="M193" s="251"/>
      <c r="N193" s="251"/>
      <c r="O193" s="251"/>
    </row>
    <row r="194">
      <c r="A194" s="251"/>
      <c r="B194" s="251"/>
      <c r="C194" s="251"/>
      <c r="D194" s="251"/>
      <c r="E194" s="251"/>
      <c r="F194" s="251"/>
      <c r="G194" s="251"/>
      <c r="H194" s="251"/>
      <c r="I194" s="251"/>
      <c r="J194" s="251"/>
      <c r="K194" s="251"/>
      <c r="L194" s="251"/>
      <c r="M194" s="251"/>
      <c r="N194" s="251"/>
      <c r="O194" s="251"/>
    </row>
    <row r="195">
      <c r="A195" s="251"/>
      <c r="B195" s="251"/>
      <c r="C195" s="251"/>
      <c r="D195" s="251"/>
      <c r="E195" s="251"/>
      <c r="F195" s="251"/>
      <c r="G195" s="251"/>
      <c r="H195" s="251"/>
      <c r="I195" s="251"/>
      <c r="J195" s="251"/>
      <c r="K195" s="251"/>
      <c r="L195" s="251"/>
      <c r="M195" s="251"/>
      <c r="N195" s="251"/>
      <c r="O195" s="251"/>
    </row>
    <row r="196">
      <c r="A196" s="251"/>
      <c r="B196" s="251"/>
      <c r="C196" s="251"/>
      <c r="D196" s="251"/>
      <c r="E196" s="251"/>
      <c r="F196" s="251"/>
      <c r="G196" s="251"/>
      <c r="H196" s="251"/>
      <c r="I196" s="251"/>
      <c r="J196" s="251"/>
      <c r="K196" s="251"/>
      <c r="L196" s="251"/>
      <c r="M196" s="251"/>
      <c r="N196" s="251"/>
      <c r="O196" s="251"/>
    </row>
    <row r="197">
      <c r="A197" s="251"/>
      <c r="B197" s="251"/>
      <c r="C197" s="251"/>
      <c r="D197" s="251"/>
      <c r="E197" s="251"/>
      <c r="F197" s="251"/>
      <c r="G197" s="251"/>
      <c r="H197" s="251"/>
      <c r="I197" s="251"/>
      <c r="J197" s="251"/>
      <c r="K197" s="251"/>
      <c r="L197" s="251"/>
      <c r="M197" s="251"/>
      <c r="N197" s="251"/>
      <c r="O197" s="251"/>
    </row>
    <row r="198">
      <c r="A198" s="251"/>
      <c r="B198" s="251"/>
      <c r="C198" s="251"/>
      <c r="D198" s="251"/>
      <c r="E198" s="251"/>
      <c r="F198" s="251"/>
      <c r="G198" s="251"/>
      <c r="H198" s="251"/>
      <c r="I198" s="251"/>
      <c r="J198" s="251"/>
      <c r="K198" s="251"/>
      <c r="L198" s="251"/>
      <c r="M198" s="251"/>
      <c r="N198" s="251"/>
      <c r="O198" s="251"/>
    </row>
    <row r="199">
      <c r="A199" s="251"/>
      <c r="B199" s="251"/>
      <c r="C199" s="251"/>
      <c r="D199" s="251"/>
      <c r="E199" s="251"/>
      <c r="F199" s="251"/>
      <c r="G199" s="251"/>
      <c r="H199" s="251"/>
      <c r="I199" s="251"/>
      <c r="J199" s="251"/>
      <c r="K199" s="251"/>
      <c r="L199" s="251"/>
      <c r="M199" s="251"/>
      <c r="N199" s="251"/>
      <c r="O199" s="251"/>
    </row>
    <row r="200">
      <c r="A200" s="251"/>
      <c r="B200" s="251"/>
      <c r="C200" s="251"/>
      <c r="D200" s="251"/>
      <c r="E200" s="251"/>
      <c r="F200" s="251"/>
      <c r="G200" s="251"/>
      <c r="H200" s="251"/>
      <c r="I200" s="251"/>
      <c r="J200" s="251"/>
      <c r="K200" s="251"/>
      <c r="L200" s="251"/>
      <c r="M200" s="251"/>
      <c r="N200" s="251"/>
      <c r="O200" s="251"/>
    </row>
    <row r="201">
      <c r="A201" s="251"/>
      <c r="B201" s="251"/>
      <c r="C201" s="251"/>
      <c r="D201" s="251"/>
      <c r="E201" s="251"/>
      <c r="F201" s="251"/>
      <c r="G201" s="251"/>
      <c r="H201" s="251"/>
      <c r="I201" s="251"/>
      <c r="J201" s="251"/>
      <c r="K201" s="251"/>
      <c r="L201" s="251"/>
      <c r="M201" s="251"/>
      <c r="N201" s="251"/>
      <c r="O201" s="251"/>
    </row>
    <row r="202">
      <c r="A202" s="251"/>
      <c r="B202" s="251"/>
      <c r="C202" s="251"/>
      <c r="D202" s="251"/>
      <c r="E202" s="251"/>
      <c r="F202" s="251"/>
      <c r="G202" s="251"/>
      <c r="H202" s="251"/>
      <c r="I202" s="251"/>
      <c r="J202" s="251"/>
      <c r="K202" s="251"/>
      <c r="L202" s="251"/>
      <c r="M202" s="251"/>
      <c r="N202" s="251"/>
      <c r="O202" s="251"/>
    </row>
    <row r="203">
      <c r="A203" s="251"/>
      <c r="B203" s="251"/>
      <c r="C203" s="251"/>
      <c r="D203" s="251"/>
      <c r="E203" s="251"/>
      <c r="F203" s="251"/>
      <c r="G203" s="251"/>
      <c r="H203" s="251"/>
      <c r="I203" s="251"/>
      <c r="J203" s="251"/>
      <c r="K203" s="251"/>
      <c r="L203" s="251"/>
      <c r="M203" s="251"/>
      <c r="N203" s="251"/>
      <c r="O203" s="251"/>
    </row>
    <row r="204">
      <c r="A204" s="251"/>
      <c r="B204" s="251"/>
      <c r="C204" s="251"/>
      <c r="D204" s="251"/>
      <c r="E204" s="251"/>
      <c r="F204" s="251"/>
      <c r="G204" s="251"/>
      <c r="H204" s="251"/>
      <c r="I204" s="251"/>
      <c r="J204" s="251"/>
      <c r="K204" s="251"/>
      <c r="L204" s="251"/>
      <c r="M204" s="251"/>
      <c r="N204" s="251"/>
      <c r="O204" s="251"/>
    </row>
    <row r="205">
      <c r="A205" s="251"/>
      <c r="B205" s="251"/>
      <c r="C205" s="251"/>
      <c r="D205" s="251"/>
      <c r="E205" s="251"/>
      <c r="F205" s="251"/>
      <c r="G205" s="251"/>
      <c r="H205" s="251"/>
      <c r="I205" s="251"/>
      <c r="J205" s="251"/>
      <c r="K205" s="251"/>
      <c r="L205" s="251"/>
      <c r="M205" s="251"/>
      <c r="N205" s="251"/>
      <c r="O205" s="251"/>
    </row>
    <row r="206">
      <c r="A206" s="251"/>
      <c r="B206" s="251"/>
      <c r="C206" s="251"/>
      <c r="D206" s="251"/>
      <c r="E206" s="251"/>
      <c r="F206" s="251"/>
      <c r="G206" s="251"/>
      <c r="H206" s="251"/>
      <c r="I206" s="251"/>
      <c r="J206" s="251"/>
      <c r="K206" s="251"/>
      <c r="L206" s="251"/>
      <c r="M206" s="251"/>
      <c r="N206" s="251"/>
      <c r="O206" s="251"/>
    </row>
    <row r="207">
      <c r="A207" s="251"/>
      <c r="B207" s="251"/>
      <c r="C207" s="251"/>
      <c r="D207" s="251"/>
      <c r="E207" s="251"/>
      <c r="F207" s="251"/>
      <c r="G207" s="251"/>
      <c r="H207" s="251"/>
      <c r="I207" s="251"/>
      <c r="J207" s="251"/>
      <c r="K207" s="251"/>
      <c r="L207" s="251"/>
      <c r="M207" s="251"/>
      <c r="N207" s="251"/>
      <c r="O207" s="251"/>
    </row>
    <row r="208">
      <c r="A208" s="251"/>
      <c r="B208" s="251"/>
      <c r="C208" s="251"/>
      <c r="D208" s="251"/>
      <c r="E208" s="251"/>
      <c r="F208" s="251"/>
      <c r="G208" s="251"/>
      <c r="H208" s="251"/>
      <c r="I208" s="251"/>
      <c r="J208" s="251"/>
      <c r="K208" s="251"/>
      <c r="L208" s="251"/>
      <c r="M208" s="251"/>
      <c r="N208" s="251"/>
      <c r="O208" s="251"/>
    </row>
    <row r="209">
      <c r="A209" s="251"/>
      <c r="B209" s="251"/>
      <c r="C209" s="251"/>
      <c r="D209" s="251"/>
      <c r="E209" s="251"/>
      <c r="F209" s="251"/>
      <c r="G209" s="251"/>
      <c r="H209" s="251"/>
      <c r="I209" s="251"/>
      <c r="J209" s="251"/>
      <c r="K209" s="251"/>
      <c r="L209" s="251"/>
      <c r="M209" s="251"/>
      <c r="N209" s="251"/>
      <c r="O209" s="251"/>
    </row>
    <row r="210">
      <c r="A210" s="251"/>
      <c r="B210" s="251"/>
      <c r="C210" s="251"/>
      <c r="D210" s="251"/>
      <c r="E210" s="251"/>
      <c r="F210" s="251"/>
      <c r="G210" s="251"/>
      <c r="H210" s="251"/>
      <c r="I210" s="251"/>
      <c r="J210" s="251"/>
      <c r="K210" s="251"/>
      <c r="L210" s="251"/>
      <c r="M210" s="251"/>
      <c r="N210" s="251"/>
      <c r="O210" s="251"/>
    </row>
    <row r="211">
      <c r="A211" s="251"/>
      <c r="B211" s="251"/>
      <c r="C211" s="251"/>
      <c r="D211" s="251"/>
      <c r="E211" s="251"/>
      <c r="F211" s="251"/>
      <c r="G211" s="251"/>
      <c r="H211" s="251"/>
      <c r="I211" s="251"/>
      <c r="J211" s="251"/>
      <c r="K211" s="251"/>
      <c r="L211" s="251"/>
      <c r="M211" s="251"/>
      <c r="N211" s="251"/>
      <c r="O211" s="251"/>
    </row>
    <row r="212">
      <c r="A212" s="251"/>
      <c r="B212" s="251"/>
      <c r="C212" s="251"/>
      <c r="D212" s="251"/>
      <c r="E212" s="251"/>
      <c r="F212" s="251"/>
      <c r="G212" s="251"/>
      <c r="H212" s="251"/>
      <c r="I212" s="251"/>
      <c r="J212" s="251"/>
      <c r="K212" s="251"/>
      <c r="L212" s="251"/>
      <c r="M212" s="251"/>
      <c r="N212" s="251"/>
      <c r="O212" s="251"/>
    </row>
    <row r="213">
      <c r="A213" s="251"/>
      <c r="B213" s="251"/>
      <c r="C213" s="251"/>
      <c r="D213" s="251"/>
      <c r="E213" s="251"/>
      <c r="F213" s="251"/>
      <c r="G213" s="251"/>
      <c r="H213" s="251"/>
      <c r="I213" s="251"/>
      <c r="J213" s="251"/>
      <c r="K213" s="251"/>
      <c r="L213" s="251"/>
      <c r="M213" s="251"/>
      <c r="N213" s="251"/>
      <c r="O213" s="251"/>
    </row>
    <row r="214">
      <c r="A214" s="251"/>
      <c r="B214" s="251"/>
      <c r="C214" s="251"/>
      <c r="D214" s="251"/>
      <c r="E214" s="251"/>
      <c r="F214" s="251"/>
      <c r="G214" s="251"/>
      <c r="H214" s="251"/>
      <c r="I214" s="251"/>
      <c r="J214" s="251"/>
      <c r="K214" s="251"/>
      <c r="L214" s="251"/>
      <c r="M214" s="251"/>
      <c r="N214" s="251"/>
      <c r="O214" s="251"/>
    </row>
    <row r="215">
      <c r="A215" s="251"/>
      <c r="B215" s="251"/>
      <c r="C215" s="251"/>
      <c r="D215" s="251"/>
      <c r="E215" s="251"/>
      <c r="F215" s="251"/>
      <c r="G215" s="251"/>
      <c r="H215" s="251"/>
      <c r="I215" s="251"/>
      <c r="J215" s="251"/>
      <c r="K215" s="251"/>
      <c r="L215" s="251"/>
      <c r="M215" s="251"/>
      <c r="N215" s="251"/>
      <c r="O215" s="251"/>
    </row>
    <row r="216">
      <c r="A216" s="251"/>
      <c r="B216" s="251"/>
      <c r="C216" s="251"/>
      <c r="D216" s="251"/>
      <c r="E216" s="251"/>
      <c r="F216" s="251"/>
      <c r="G216" s="251"/>
      <c r="H216" s="251"/>
      <c r="I216" s="251"/>
      <c r="J216" s="251"/>
      <c r="K216" s="251"/>
      <c r="L216" s="251"/>
      <c r="M216" s="251"/>
      <c r="N216" s="251"/>
      <c r="O216" s="251"/>
    </row>
    <row r="217">
      <c r="A217" s="251"/>
      <c r="B217" s="251"/>
      <c r="C217" s="251"/>
      <c r="D217" s="251"/>
      <c r="E217" s="251"/>
      <c r="F217" s="251"/>
      <c r="G217" s="251"/>
      <c r="H217" s="251"/>
      <c r="I217" s="251"/>
      <c r="J217" s="251"/>
      <c r="K217" s="251"/>
      <c r="L217" s="251"/>
      <c r="M217" s="251"/>
      <c r="N217" s="251"/>
      <c r="O217" s="251"/>
    </row>
    <row r="218">
      <c r="A218" s="251"/>
      <c r="B218" s="251"/>
      <c r="C218" s="251"/>
      <c r="D218" s="251"/>
      <c r="E218" s="251"/>
      <c r="F218" s="251"/>
      <c r="G218" s="251"/>
      <c r="H218" s="251"/>
      <c r="I218" s="251"/>
      <c r="J218" s="251"/>
      <c r="K218" s="251"/>
      <c r="L218" s="251"/>
      <c r="M218" s="251"/>
      <c r="N218" s="251"/>
      <c r="O218" s="251"/>
    </row>
    <row r="219">
      <c r="A219" s="251"/>
      <c r="B219" s="251"/>
      <c r="C219" s="251"/>
      <c r="D219" s="251"/>
      <c r="E219" s="251"/>
      <c r="F219" s="251"/>
      <c r="G219" s="251"/>
      <c r="H219" s="251"/>
      <c r="I219" s="251"/>
      <c r="J219" s="251"/>
      <c r="K219" s="251"/>
      <c r="L219" s="251"/>
      <c r="M219" s="251"/>
      <c r="N219" s="251"/>
      <c r="O219" s="251"/>
    </row>
    <row r="220">
      <c r="A220" s="251"/>
      <c r="B220" s="251"/>
      <c r="C220" s="251"/>
      <c r="D220" s="251"/>
      <c r="E220" s="251"/>
      <c r="F220" s="251"/>
      <c r="G220" s="251"/>
      <c r="H220" s="251"/>
      <c r="I220" s="251"/>
      <c r="J220" s="251"/>
      <c r="K220" s="251"/>
      <c r="L220" s="251"/>
      <c r="M220" s="251"/>
      <c r="N220" s="251"/>
      <c r="O220" s="251"/>
    </row>
    <row r="221">
      <c r="A221" s="251"/>
      <c r="B221" s="251"/>
      <c r="C221" s="251"/>
      <c r="D221" s="251"/>
      <c r="E221" s="251"/>
      <c r="F221" s="251"/>
      <c r="G221" s="251"/>
      <c r="H221" s="251"/>
      <c r="I221" s="251"/>
      <c r="J221" s="251"/>
      <c r="K221" s="251"/>
      <c r="L221" s="251"/>
      <c r="M221" s="251"/>
      <c r="N221" s="251"/>
      <c r="O221" s="251"/>
    </row>
    <row r="222">
      <c r="A222" s="251"/>
      <c r="B222" s="251"/>
      <c r="C222" s="251"/>
      <c r="D222" s="251"/>
      <c r="E222" s="251"/>
      <c r="F222" s="251"/>
      <c r="G222" s="251"/>
      <c r="H222" s="251"/>
      <c r="I222" s="251"/>
      <c r="J222" s="251"/>
      <c r="K222" s="251"/>
      <c r="L222" s="251"/>
      <c r="M222" s="251"/>
      <c r="N222" s="251"/>
      <c r="O222" s="251"/>
    </row>
    <row r="223">
      <c r="A223" s="251"/>
      <c r="B223" s="251"/>
      <c r="C223" s="251"/>
      <c r="D223" s="251"/>
      <c r="E223" s="251"/>
      <c r="F223" s="251"/>
      <c r="G223" s="251"/>
      <c r="H223" s="251"/>
      <c r="I223" s="251"/>
      <c r="J223" s="251"/>
      <c r="K223" s="251"/>
      <c r="L223" s="251"/>
      <c r="M223" s="251"/>
      <c r="N223" s="251"/>
      <c r="O223" s="251"/>
    </row>
    <row r="224">
      <c r="A224" s="251"/>
      <c r="B224" s="251"/>
      <c r="C224" s="251"/>
      <c r="D224" s="251"/>
      <c r="E224" s="251"/>
      <c r="F224" s="251"/>
      <c r="G224" s="251"/>
      <c r="H224" s="251"/>
      <c r="I224" s="251"/>
      <c r="J224" s="251"/>
      <c r="K224" s="251"/>
      <c r="L224" s="251"/>
      <c r="M224" s="251"/>
      <c r="N224" s="251"/>
      <c r="O224" s="251"/>
    </row>
    <row r="225">
      <c r="A225" s="251"/>
      <c r="B225" s="251"/>
      <c r="C225" s="251"/>
      <c r="D225" s="251"/>
      <c r="E225" s="251"/>
      <c r="F225" s="251"/>
      <c r="G225" s="251"/>
      <c r="H225" s="251"/>
      <c r="I225" s="251"/>
      <c r="J225" s="251"/>
      <c r="K225" s="251"/>
      <c r="L225" s="251"/>
      <c r="M225" s="251"/>
      <c r="N225" s="251"/>
      <c r="O225" s="251"/>
    </row>
    <row r="226">
      <c r="A226" s="251"/>
      <c r="B226" s="251"/>
      <c r="C226" s="251"/>
      <c r="D226" s="251"/>
      <c r="E226" s="251"/>
      <c r="F226" s="251"/>
      <c r="G226" s="251"/>
      <c r="H226" s="251"/>
      <c r="I226" s="251"/>
      <c r="J226" s="251"/>
      <c r="K226" s="251"/>
      <c r="L226" s="251"/>
      <c r="M226" s="251"/>
      <c r="N226" s="251"/>
      <c r="O226" s="251"/>
    </row>
    <row r="227">
      <c r="A227" s="251"/>
      <c r="B227" s="251"/>
      <c r="C227" s="251"/>
      <c r="D227" s="251"/>
      <c r="E227" s="251"/>
      <c r="F227" s="251"/>
      <c r="G227" s="251"/>
      <c r="H227" s="251"/>
      <c r="I227" s="251"/>
      <c r="J227" s="251"/>
      <c r="K227" s="251"/>
      <c r="L227" s="251"/>
      <c r="M227" s="251"/>
      <c r="N227" s="251"/>
      <c r="O227" s="251"/>
    </row>
    <row r="228">
      <c r="A228" s="251"/>
      <c r="B228" s="251"/>
      <c r="C228" s="251"/>
      <c r="D228" s="251"/>
      <c r="E228" s="251"/>
      <c r="F228" s="251"/>
      <c r="G228" s="251"/>
      <c r="H228" s="251"/>
      <c r="I228" s="251"/>
      <c r="J228" s="251"/>
      <c r="K228" s="251"/>
      <c r="L228" s="251"/>
      <c r="M228" s="251"/>
      <c r="N228" s="251"/>
      <c r="O228" s="251"/>
    </row>
    <row r="229">
      <c r="A229" s="251"/>
      <c r="B229" s="251"/>
      <c r="C229" s="251"/>
      <c r="D229" s="251"/>
      <c r="E229" s="251"/>
      <c r="F229" s="251"/>
      <c r="G229" s="251"/>
      <c r="H229" s="251"/>
      <c r="I229" s="251"/>
      <c r="J229" s="251"/>
      <c r="K229" s="251"/>
      <c r="L229" s="251"/>
      <c r="M229" s="251"/>
      <c r="N229" s="251"/>
      <c r="O229" s="251"/>
    </row>
    <row r="230">
      <c r="A230" s="251"/>
      <c r="B230" s="251"/>
      <c r="C230" s="251"/>
      <c r="D230" s="251"/>
      <c r="E230" s="251"/>
      <c r="F230" s="251"/>
      <c r="G230" s="251"/>
      <c r="H230" s="251"/>
      <c r="I230" s="251"/>
      <c r="J230" s="251"/>
      <c r="K230" s="251"/>
      <c r="L230" s="251"/>
      <c r="M230" s="251"/>
      <c r="N230" s="251"/>
      <c r="O230" s="251"/>
    </row>
    <row r="231">
      <c r="A231" s="251"/>
      <c r="B231" s="251"/>
      <c r="C231" s="251"/>
      <c r="D231" s="251"/>
      <c r="E231" s="251"/>
      <c r="F231" s="251"/>
      <c r="G231" s="251"/>
      <c r="H231" s="251"/>
      <c r="I231" s="251"/>
      <c r="J231" s="251"/>
      <c r="K231" s="251"/>
      <c r="L231" s="251"/>
      <c r="M231" s="251"/>
      <c r="N231" s="251"/>
      <c r="O231" s="251"/>
    </row>
    <row r="232">
      <c r="A232" s="251"/>
      <c r="B232" s="251"/>
      <c r="C232" s="251"/>
      <c r="D232" s="251"/>
      <c r="E232" s="251"/>
      <c r="F232" s="251"/>
      <c r="G232" s="251"/>
      <c r="H232" s="251"/>
      <c r="I232" s="251"/>
      <c r="J232" s="251"/>
      <c r="K232" s="251"/>
      <c r="L232" s="251"/>
      <c r="M232" s="251"/>
      <c r="N232" s="251"/>
      <c r="O232" s="251"/>
    </row>
    <row r="233">
      <c r="A233" s="251"/>
      <c r="B233" s="251"/>
      <c r="C233" s="251"/>
      <c r="D233" s="251"/>
      <c r="E233" s="251"/>
      <c r="F233" s="251"/>
      <c r="G233" s="251"/>
      <c r="H233" s="251"/>
      <c r="I233" s="251"/>
      <c r="J233" s="251"/>
      <c r="K233" s="251"/>
      <c r="L233" s="251"/>
      <c r="M233" s="251"/>
      <c r="N233" s="251"/>
      <c r="O233" s="251"/>
    </row>
    <row r="234">
      <c r="A234" s="251"/>
      <c r="B234" s="251"/>
      <c r="C234" s="251"/>
      <c r="D234" s="251"/>
      <c r="E234" s="251"/>
      <c r="F234" s="251"/>
      <c r="G234" s="251"/>
      <c r="H234" s="251"/>
      <c r="I234" s="251"/>
      <c r="J234" s="251"/>
      <c r="K234" s="251"/>
      <c r="L234" s="251"/>
      <c r="M234" s="251"/>
      <c r="N234" s="251"/>
      <c r="O234" s="251"/>
    </row>
    <row r="235">
      <c r="A235" s="251"/>
      <c r="B235" s="251"/>
      <c r="C235" s="251"/>
      <c r="D235" s="251"/>
      <c r="E235" s="251"/>
      <c r="F235" s="251"/>
      <c r="G235" s="251"/>
      <c r="H235" s="251"/>
      <c r="I235" s="251"/>
      <c r="J235" s="251"/>
      <c r="K235" s="251"/>
      <c r="L235" s="251"/>
      <c r="M235" s="251"/>
      <c r="N235" s="251"/>
      <c r="O235" s="251"/>
    </row>
    <row r="236">
      <c r="A236" s="251"/>
      <c r="B236" s="251"/>
      <c r="C236" s="251"/>
      <c r="D236" s="251"/>
      <c r="E236" s="251"/>
      <c r="F236" s="251"/>
      <c r="G236" s="251"/>
      <c r="H236" s="251"/>
      <c r="I236" s="251"/>
      <c r="J236" s="251"/>
      <c r="K236" s="251"/>
      <c r="L236" s="251"/>
      <c r="M236" s="251"/>
      <c r="N236" s="251"/>
      <c r="O236" s="251"/>
    </row>
    <row r="237">
      <c r="A237" s="251"/>
      <c r="B237" s="251"/>
      <c r="C237" s="251"/>
      <c r="D237" s="251"/>
      <c r="E237" s="251"/>
      <c r="F237" s="251"/>
      <c r="G237" s="251"/>
      <c r="H237" s="251"/>
      <c r="I237" s="251"/>
      <c r="J237" s="251"/>
      <c r="K237" s="251"/>
      <c r="L237" s="251"/>
      <c r="M237" s="251"/>
      <c r="N237" s="251"/>
      <c r="O237" s="251"/>
    </row>
    <row r="238">
      <c r="A238" s="251"/>
      <c r="B238" s="251"/>
      <c r="C238" s="251"/>
      <c r="D238" s="251"/>
      <c r="E238" s="251"/>
      <c r="F238" s="251"/>
      <c r="G238" s="251"/>
      <c r="H238" s="251"/>
      <c r="I238" s="251"/>
      <c r="J238" s="251"/>
      <c r="K238" s="251"/>
      <c r="L238" s="251"/>
      <c r="M238" s="251"/>
      <c r="N238" s="251"/>
      <c r="O238" s="251"/>
    </row>
    <row r="239">
      <c r="A239" s="251"/>
      <c r="B239" s="251"/>
      <c r="C239" s="251"/>
      <c r="D239" s="251"/>
      <c r="E239" s="251"/>
      <c r="F239" s="251"/>
      <c r="G239" s="251"/>
      <c r="H239" s="251"/>
      <c r="I239" s="251"/>
      <c r="J239" s="251"/>
      <c r="K239" s="251"/>
      <c r="L239" s="251"/>
      <c r="M239" s="251"/>
      <c r="N239" s="251"/>
      <c r="O239" s="251"/>
    </row>
    <row r="240">
      <c r="A240" s="251"/>
      <c r="B240" s="251"/>
      <c r="C240" s="251"/>
      <c r="D240" s="251"/>
      <c r="E240" s="251"/>
      <c r="F240" s="251"/>
      <c r="G240" s="251"/>
      <c r="H240" s="251"/>
      <c r="I240" s="251"/>
      <c r="J240" s="251"/>
      <c r="K240" s="251"/>
      <c r="L240" s="251"/>
      <c r="M240" s="251"/>
      <c r="N240" s="251"/>
      <c r="O240" s="251"/>
    </row>
    <row r="241">
      <c r="A241" s="251"/>
      <c r="B241" s="251"/>
      <c r="C241" s="251"/>
      <c r="D241" s="251"/>
      <c r="E241" s="251"/>
      <c r="F241" s="251"/>
      <c r="G241" s="251"/>
      <c r="H241" s="251"/>
      <c r="I241" s="251"/>
      <c r="J241" s="251"/>
      <c r="K241" s="251"/>
      <c r="L241" s="251"/>
      <c r="M241" s="251"/>
      <c r="N241" s="251"/>
      <c r="O241" s="251"/>
    </row>
    <row r="242">
      <c r="A242" s="251"/>
      <c r="B242" s="251"/>
      <c r="C242" s="251"/>
      <c r="D242" s="251"/>
      <c r="E242" s="251"/>
      <c r="F242" s="251"/>
      <c r="G242" s="251"/>
      <c r="H242" s="251"/>
      <c r="I242" s="251"/>
      <c r="J242" s="251"/>
      <c r="K242" s="251"/>
      <c r="L242" s="251"/>
      <c r="M242" s="251"/>
      <c r="N242" s="251"/>
      <c r="O242" s="251"/>
    </row>
    <row r="243">
      <c r="A243" s="251"/>
      <c r="B243" s="251"/>
      <c r="C243" s="251"/>
      <c r="D243" s="251"/>
      <c r="E243" s="251"/>
      <c r="F243" s="251"/>
      <c r="G243" s="251"/>
      <c r="H243" s="251"/>
      <c r="I243" s="251"/>
      <c r="J243" s="251"/>
      <c r="K243" s="251"/>
      <c r="L243" s="251"/>
      <c r="M243" s="251"/>
      <c r="N243" s="251"/>
      <c r="O243" s="251"/>
    </row>
    <row r="244">
      <c r="A244" s="251"/>
      <c r="B244" s="251"/>
      <c r="C244" s="251"/>
      <c r="D244" s="251"/>
      <c r="E244" s="251"/>
      <c r="F244" s="251"/>
      <c r="G244" s="251"/>
      <c r="H244" s="251"/>
      <c r="I244" s="251"/>
      <c r="J244" s="251"/>
      <c r="K244" s="251"/>
      <c r="L244" s="251"/>
      <c r="M244" s="251"/>
      <c r="N244" s="251"/>
      <c r="O244" s="251"/>
    </row>
    <row r="245">
      <c r="A245" s="251"/>
      <c r="B245" s="251"/>
      <c r="C245" s="251"/>
      <c r="D245" s="251"/>
      <c r="E245" s="251"/>
      <c r="F245" s="251"/>
      <c r="G245" s="251"/>
      <c r="H245" s="251"/>
      <c r="I245" s="251"/>
      <c r="J245" s="251"/>
      <c r="K245" s="251"/>
      <c r="L245" s="251"/>
      <c r="M245" s="251"/>
      <c r="N245" s="251"/>
      <c r="O245" s="251"/>
    </row>
    <row r="246">
      <c r="A246" s="251"/>
      <c r="B246" s="251"/>
      <c r="C246" s="251"/>
      <c r="D246" s="251"/>
      <c r="E246" s="251"/>
      <c r="F246" s="251"/>
      <c r="G246" s="251"/>
      <c r="H246" s="251"/>
      <c r="I246" s="251"/>
      <c r="J246" s="251"/>
      <c r="K246" s="251"/>
      <c r="L246" s="251"/>
      <c r="M246" s="251"/>
      <c r="N246" s="251"/>
      <c r="O246" s="251"/>
    </row>
    <row r="247">
      <c r="A247" s="251"/>
      <c r="B247" s="251"/>
      <c r="C247" s="251"/>
      <c r="D247" s="251"/>
      <c r="E247" s="251"/>
      <c r="F247" s="251"/>
      <c r="G247" s="251"/>
      <c r="H247" s="251"/>
      <c r="I247" s="251"/>
      <c r="J247" s="251"/>
      <c r="K247" s="251"/>
      <c r="L247" s="251"/>
      <c r="M247" s="251"/>
      <c r="N247" s="251"/>
      <c r="O247" s="251"/>
    </row>
    <row r="248">
      <c r="A248" s="251"/>
      <c r="B248" s="251"/>
      <c r="C248" s="251"/>
      <c r="D248" s="251"/>
      <c r="E248" s="251"/>
      <c r="F248" s="251"/>
      <c r="G248" s="251"/>
      <c r="H248" s="251"/>
      <c r="I248" s="251"/>
      <c r="J248" s="251"/>
      <c r="K248" s="251"/>
      <c r="L248" s="251"/>
      <c r="M248" s="251"/>
      <c r="N248" s="251"/>
      <c r="O248" s="251"/>
    </row>
    <row r="249">
      <c r="A249" s="251"/>
      <c r="B249" s="251"/>
      <c r="C249" s="251"/>
      <c r="D249" s="251"/>
      <c r="E249" s="251"/>
      <c r="F249" s="251"/>
      <c r="G249" s="251"/>
      <c r="H249" s="251"/>
      <c r="I249" s="251"/>
      <c r="J249" s="251"/>
      <c r="K249" s="251"/>
      <c r="L249" s="251"/>
      <c r="M249" s="251"/>
      <c r="N249" s="251"/>
      <c r="O249" s="251"/>
    </row>
    <row r="250">
      <c r="A250" s="251"/>
      <c r="B250" s="251"/>
      <c r="C250" s="251"/>
      <c r="D250" s="251"/>
      <c r="E250" s="251"/>
      <c r="F250" s="251"/>
      <c r="G250" s="251"/>
      <c r="H250" s="251"/>
      <c r="I250" s="251"/>
      <c r="J250" s="251"/>
      <c r="K250" s="251"/>
      <c r="L250" s="251"/>
      <c r="M250" s="251"/>
      <c r="N250" s="251"/>
      <c r="O250" s="251"/>
    </row>
    <row r="251">
      <c r="A251" s="251"/>
      <c r="B251" s="251"/>
      <c r="C251" s="251"/>
      <c r="D251" s="251"/>
      <c r="E251" s="251"/>
      <c r="F251" s="251"/>
      <c r="G251" s="251"/>
      <c r="H251" s="251"/>
      <c r="I251" s="251"/>
      <c r="J251" s="251"/>
      <c r="K251" s="251"/>
      <c r="L251" s="251"/>
      <c r="M251" s="251"/>
      <c r="N251" s="251"/>
      <c r="O251" s="251"/>
    </row>
    <row r="252">
      <c r="A252" s="251"/>
      <c r="B252" s="251"/>
      <c r="C252" s="251"/>
      <c r="D252" s="251"/>
      <c r="E252" s="251"/>
      <c r="F252" s="251"/>
      <c r="G252" s="251"/>
      <c r="H252" s="251"/>
      <c r="I252" s="251"/>
      <c r="J252" s="251"/>
      <c r="K252" s="251"/>
      <c r="L252" s="251"/>
      <c r="M252" s="251"/>
      <c r="N252" s="251"/>
      <c r="O252" s="251"/>
    </row>
    <row r="253">
      <c r="A253" s="251"/>
      <c r="B253" s="251"/>
      <c r="C253" s="251"/>
      <c r="D253" s="251"/>
      <c r="E253" s="251"/>
      <c r="F253" s="251"/>
      <c r="G253" s="251"/>
      <c r="H253" s="251"/>
      <c r="I253" s="251"/>
      <c r="J253" s="251"/>
      <c r="K253" s="251"/>
      <c r="L253" s="251"/>
      <c r="M253" s="251"/>
      <c r="N253" s="251"/>
      <c r="O253" s="251"/>
    </row>
    <row r="254">
      <c r="A254" s="251"/>
      <c r="B254" s="251"/>
      <c r="C254" s="251"/>
      <c r="D254" s="251"/>
      <c r="E254" s="251"/>
      <c r="F254" s="251"/>
      <c r="G254" s="251"/>
      <c r="H254" s="251"/>
      <c r="I254" s="251"/>
      <c r="J254" s="251"/>
      <c r="K254" s="251"/>
      <c r="L254" s="251"/>
      <c r="M254" s="251"/>
      <c r="N254" s="251"/>
      <c r="O254" s="251"/>
    </row>
    <row r="255">
      <c r="A255" s="251"/>
      <c r="B255" s="251"/>
      <c r="C255" s="251"/>
      <c r="D255" s="251"/>
      <c r="E255" s="251"/>
      <c r="F255" s="251"/>
      <c r="G255" s="251"/>
      <c r="H255" s="251"/>
      <c r="I255" s="251"/>
      <c r="J255" s="251"/>
      <c r="K255" s="251"/>
      <c r="L255" s="251"/>
      <c r="M255" s="251"/>
      <c r="N255" s="251"/>
      <c r="O255" s="251"/>
    </row>
    <row r="256">
      <c r="A256" s="251"/>
      <c r="B256" s="251"/>
      <c r="C256" s="251"/>
      <c r="D256" s="251"/>
      <c r="E256" s="251"/>
      <c r="F256" s="251"/>
      <c r="G256" s="251"/>
      <c r="H256" s="251"/>
      <c r="I256" s="251"/>
      <c r="J256" s="251"/>
      <c r="K256" s="251"/>
      <c r="L256" s="251"/>
      <c r="M256" s="251"/>
      <c r="N256" s="251"/>
      <c r="O256" s="251"/>
    </row>
    <row r="257">
      <c r="A257" s="251"/>
      <c r="B257" s="251"/>
      <c r="C257" s="251"/>
      <c r="D257" s="251"/>
      <c r="E257" s="251"/>
      <c r="F257" s="251"/>
      <c r="G257" s="251"/>
      <c r="H257" s="251"/>
      <c r="I257" s="251"/>
      <c r="J257" s="251"/>
      <c r="K257" s="251"/>
      <c r="L257" s="251"/>
      <c r="M257" s="251"/>
      <c r="N257" s="251"/>
      <c r="O257" s="251"/>
    </row>
    <row r="258">
      <c r="A258" s="251"/>
      <c r="B258" s="251"/>
      <c r="C258" s="251"/>
      <c r="D258" s="251"/>
      <c r="E258" s="251"/>
      <c r="F258" s="251"/>
      <c r="G258" s="251"/>
      <c r="H258" s="251"/>
      <c r="I258" s="251"/>
      <c r="J258" s="251"/>
      <c r="K258" s="251"/>
      <c r="L258" s="251"/>
      <c r="M258" s="251"/>
      <c r="N258" s="251"/>
      <c r="O258" s="251"/>
    </row>
    <row r="259">
      <c r="A259" s="251"/>
      <c r="B259" s="251"/>
      <c r="C259" s="251"/>
      <c r="D259" s="251"/>
      <c r="E259" s="251"/>
      <c r="F259" s="251"/>
      <c r="G259" s="251"/>
      <c r="H259" s="251"/>
      <c r="I259" s="251"/>
      <c r="J259" s="251"/>
      <c r="K259" s="251"/>
      <c r="L259" s="251"/>
      <c r="M259" s="251"/>
      <c r="N259" s="251"/>
      <c r="O259" s="251"/>
    </row>
    <row r="260">
      <c r="A260" s="251"/>
      <c r="B260" s="251"/>
      <c r="C260" s="251"/>
      <c r="D260" s="251"/>
      <c r="E260" s="251"/>
      <c r="F260" s="251"/>
      <c r="G260" s="251"/>
      <c r="H260" s="251"/>
      <c r="I260" s="251"/>
      <c r="J260" s="251"/>
      <c r="K260" s="251"/>
      <c r="L260" s="251"/>
      <c r="M260" s="251"/>
      <c r="N260" s="251"/>
      <c r="O260" s="251"/>
    </row>
    <row r="261">
      <c r="A261" s="251"/>
      <c r="B261" s="251"/>
      <c r="C261" s="251"/>
      <c r="D261" s="251"/>
      <c r="E261" s="251"/>
      <c r="F261" s="251"/>
      <c r="G261" s="251"/>
      <c r="H261" s="251"/>
      <c r="I261" s="251"/>
      <c r="J261" s="251"/>
      <c r="K261" s="251"/>
      <c r="L261" s="251"/>
      <c r="M261" s="251"/>
      <c r="N261" s="251"/>
      <c r="O261" s="251"/>
    </row>
    <row r="262">
      <c r="A262" s="251"/>
      <c r="B262" s="251"/>
      <c r="C262" s="251"/>
      <c r="D262" s="251"/>
      <c r="E262" s="251"/>
      <c r="F262" s="251"/>
      <c r="G262" s="251"/>
      <c r="H262" s="251"/>
      <c r="I262" s="251"/>
      <c r="J262" s="251"/>
      <c r="K262" s="251"/>
      <c r="L262" s="251"/>
      <c r="M262" s="251"/>
      <c r="N262" s="251"/>
      <c r="O262" s="251"/>
    </row>
    <row r="263">
      <c r="A263" s="251"/>
      <c r="B263" s="251"/>
      <c r="C263" s="251"/>
      <c r="D263" s="251"/>
      <c r="E263" s="251"/>
      <c r="F263" s="251"/>
      <c r="G263" s="251"/>
      <c r="H263" s="251"/>
      <c r="I263" s="251"/>
      <c r="J263" s="251"/>
      <c r="K263" s="251"/>
      <c r="L263" s="251"/>
      <c r="M263" s="251"/>
      <c r="N263" s="251"/>
      <c r="O263" s="251"/>
    </row>
    <row r="264">
      <c r="A264" s="251"/>
      <c r="B264" s="251"/>
      <c r="C264" s="251"/>
      <c r="D264" s="251"/>
      <c r="E264" s="251"/>
      <c r="F264" s="251"/>
      <c r="G264" s="251"/>
      <c r="H264" s="251"/>
      <c r="I264" s="251"/>
      <c r="J264" s="251"/>
      <c r="K264" s="251"/>
      <c r="L264" s="251"/>
      <c r="M264" s="251"/>
      <c r="N264" s="251"/>
      <c r="O264" s="251"/>
    </row>
    <row r="265">
      <c r="A265" s="251"/>
      <c r="B265" s="251"/>
      <c r="C265" s="251"/>
      <c r="D265" s="251"/>
      <c r="E265" s="251"/>
      <c r="F265" s="251"/>
      <c r="G265" s="251"/>
      <c r="H265" s="251"/>
      <c r="I265" s="251"/>
      <c r="J265" s="251"/>
      <c r="K265" s="251"/>
      <c r="L265" s="251"/>
      <c r="M265" s="251"/>
      <c r="N265" s="251"/>
      <c r="O265" s="251"/>
    </row>
    <row r="266">
      <c r="A266" s="251"/>
      <c r="B266" s="251"/>
      <c r="C266" s="251"/>
      <c r="D266" s="251"/>
      <c r="E266" s="251"/>
      <c r="F266" s="251"/>
      <c r="G266" s="251"/>
      <c r="H266" s="251"/>
      <c r="I266" s="251"/>
      <c r="J266" s="251"/>
      <c r="K266" s="251"/>
      <c r="L266" s="251"/>
      <c r="M266" s="251"/>
      <c r="N266" s="251"/>
      <c r="O266" s="251"/>
    </row>
    <row r="267">
      <c r="A267" s="251"/>
      <c r="B267" s="251"/>
      <c r="C267" s="251"/>
      <c r="D267" s="251"/>
      <c r="E267" s="251"/>
      <c r="F267" s="251"/>
      <c r="G267" s="251"/>
      <c r="H267" s="251"/>
      <c r="I267" s="251"/>
      <c r="J267" s="251"/>
      <c r="K267" s="251"/>
      <c r="L267" s="251"/>
      <c r="M267" s="251"/>
      <c r="N267" s="251"/>
      <c r="O267" s="251"/>
    </row>
    <row r="268">
      <c r="A268" s="251"/>
      <c r="B268" s="251"/>
      <c r="C268" s="251"/>
      <c r="D268" s="251"/>
      <c r="E268" s="251"/>
      <c r="F268" s="251"/>
      <c r="G268" s="251"/>
      <c r="H268" s="251"/>
      <c r="I268" s="251"/>
      <c r="J268" s="251"/>
      <c r="K268" s="251"/>
      <c r="L268" s="251"/>
      <c r="M268" s="251"/>
      <c r="N268" s="251"/>
      <c r="O268" s="251"/>
    </row>
    <row r="269">
      <c r="A269" s="251"/>
      <c r="B269" s="251"/>
      <c r="C269" s="251"/>
      <c r="D269" s="251"/>
      <c r="E269" s="251"/>
      <c r="F269" s="251"/>
      <c r="G269" s="251"/>
      <c r="H269" s="251"/>
      <c r="I269" s="251"/>
      <c r="J269" s="251"/>
      <c r="K269" s="251"/>
      <c r="L269" s="251"/>
      <c r="M269" s="251"/>
      <c r="N269" s="251"/>
      <c r="O269" s="251"/>
    </row>
    <row r="270">
      <c r="A270" s="251"/>
      <c r="B270" s="251"/>
      <c r="C270" s="251"/>
      <c r="D270" s="251"/>
      <c r="E270" s="251"/>
      <c r="F270" s="251"/>
      <c r="G270" s="251"/>
      <c r="H270" s="251"/>
      <c r="I270" s="251"/>
      <c r="J270" s="251"/>
      <c r="K270" s="251"/>
      <c r="L270" s="251"/>
      <c r="M270" s="251"/>
      <c r="N270" s="251"/>
      <c r="O270" s="251"/>
    </row>
    <row r="271">
      <c r="A271" s="251"/>
      <c r="B271" s="251"/>
      <c r="C271" s="251"/>
      <c r="D271" s="251"/>
      <c r="E271" s="251"/>
      <c r="F271" s="251"/>
      <c r="G271" s="251"/>
      <c r="H271" s="251"/>
      <c r="I271" s="251"/>
      <c r="J271" s="251"/>
      <c r="K271" s="251"/>
      <c r="L271" s="251"/>
      <c r="M271" s="251"/>
      <c r="N271" s="251"/>
      <c r="O271" s="251"/>
    </row>
    <row r="272">
      <c r="A272" s="251"/>
      <c r="B272" s="251"/>
      <c r="C272" s="251"/>
      <c r="D272" s="251"/>
      <c r="E272" s="251"/>
      <c r="F272" s="251"/>
      <c r="G272" s="251"/>
      <c r="H272" s="251"/>
      <c r="I272" s="251"/>
      <c r="J272" s="251"/>
      <c r="K272" s="251"/>
      <c r="L272" s="251"/>
      <c r="M272" s="251"/>
      <c r="N272" s="251"/>
      <c r="O272" s="251"/>
    </row>
    <row r="273">
      <c r="A273" s="251"/>
      <c r="B273" s="251"/>
      <c r="C273" s="251"/>
      <c r="D273" s="251"/>
      <c r="E273" s="251"/>
      <c r="F273" s="251"/>
      <c r="G273" s="251"/>
      <c r="H273" s="251"/>
      <c r="I273" s="251"/>
      <c r="J273" s="251"/>
      <c r="K273" s="251"/>
      <c r="L273" s="251"/>
      <c r="M273" s="251"/>
      <c r="N273" s="251"/>
      <c r="O273" s="251"/>
    </row>
    <row r="274">
      <c r="A274" s="251"/>
      <c r="B274" s="251"/>
      <c r="C274" s="251"/>
      <c r="D274" s="251"/>
      <c r="E274" s="251"/>
      <c r="F274" s="251"/>
      <c r="G274" s="251"/>
      <c r="H274" s="251"/>
      <c r="I274" s="251"/>
      <c r="J274" s="251"/>
      <c r="K274" s="251"/>
      <c r="L274" s="251"/>
      <c r="M274" s="251"/>
      <c r="N274" s="251"/>
      <c r="O274" s="251"/>
    </row>
    <row r="275">
      <c r="A275" s="251"/>
      <c r="B275" s="251"/>
      <c r="C275" s="251"/>
      <c r="D275" s="251"/>
      <c r="E275" s="251"/>
      <c r="F275" s="251"/>
      <c r="G275" s="251"/>
      <c r="H275" s="251"/>
      <c r="I275" s="251"/>
      <c r="J275" s="251"/>
      <c r="K275" s="251"/>
      <c r="L275" s="251"/>
      <c r="M275" s="251"/>
      <c r="N275" s="251"/>
      <c r="O275" s="251"/>
    </row>
    <row r="276">
      <c r="A276" s="251"/>
      <c r="B276" s="251"/>
      <c r="C276" s="251"/>
      <c r="D276" s="251"/>
      <c r="E276" s="251"/>
      <c r="F276" s="251"/>
      <c r="G276" s="251"/>
      <c r="H276" s="251"/>
      <c r="I276" s="251"/>
      <c r="J276" s="251"/>
      <c r="K276" s="251"/>
      <c r="L276" s="251"/>
      <c r="M276" s="251"/>
      <c r="N276" s="251"/>
      <c r="O276" s="251"/>
    </row>
    <row r="277">
      <c r="A277" s="251"/>
      <c r="B277" s="251"/>
      <c r="C277" s="251"/>
      <c r="D277" s="251"/>
      <c r="E277" s="251"/>
      <c r="F277" s="251"/>
      <c r="G277" s="251"/>
      <c r="H277" s="251"/>
      <c r="I277" s="251"/>
      <c r="J277" s="251"/>
      <c r="K277" s="251"/>
      <c r="L277" s="251"/>
      <c r="M277" s="251"/>
      <c r="N277" s="251"/>
      <c r="O277" s="251"/>
    </row>
    <row r="278">
      <c r="A278" s="251"/>
      <c r="B278" s="251"/>
      <c r="C278" s="251"/>
      <c r="D278" s="251"/>
      <c r="E278" s="251"/>
      <c r="F278" s="251"/>
      <c r="G278" s="251"/>
      <c r="H278" s="251"/>
      <c r="I278" s="251"/>
      <c r="J278" s="251"/>
      <c r="K278" s="251"/>
      <c r="L278" s="251"/>
      <c r="M278" s="251"/>
      <c r="N278" s="251"/>
      <c r="O278" s="251"/>
    </row>
    <row r="279">
      <c r="A279" s="251"/>
      <c r="B279" s="251"/>
      <c r="C279" s="251"/>
      <c r="D279" s="251"/>
      <c r="E279" s="251"/>
      <c r="F279" s="251"/>
      <c r="G279" s="251"/>
      <c r="H279" s="251"/>
      <c r="I279" s="251"/>
      <c r="J279" s="251"/>
      <c r="K279" s="251"/>
      <c r="L279" s="251"/>
      <c r="M279" s="251"/>
      <c r="N279" s="251"/>
      <c r="O279" s="251"/>
    </row>
    <row r="280">
      <c r="A280" s="251"/>
      <c r="B280" s="251"/>
      <c r="C280" s="251"/>
      <c r="D280" s="251"/>
      <c r="E280" s="251"/>
      <c r="F280" s="251"/>
      <c r="G280" s="251"/>
      <c r="H280" s="251"/>
      <c r="I280" s="251"/>
      <c r="J280" s="251"/>
      <c r="K280" s="251"/>
      <c r="L280" s="251"/>
      <c r="M280" s="251"/>
      <c r="N280" s="251"/>
      <c r="O280" s="251"/>
    </row>
    <row r="281">
      <c r="A281" s="251"/>
      <c r="B281" s="251"/>
      <c r="C281" s="251"/>
      <c r="D281" s="251"/>
      <c r="E281" s="251"/>
      <c r="F281" s="251"/>
      <c r="G281" s="251"/>
      <c r="H281" s="251"/>
      <c r="I281" s="251"/>
      <c r="J281" s="251"/>
      <c r="K281" s="251"/>
      <c r="L281" s="251"/>
      <c r="M281" s="251"/>
      <c r="N281" s="251"/>
      <c r="O281" s="251"/>
    </row>
    <row r="282">
      <c r="A282" s="251"/>
      <c r="B282" s="251"/>
      <c r="C282" s="251"/>
      <c r="D282" s="251"/>
      <c r="E282" s="251"/>
      <c r="F282" s="251"/>
      <c r="G282" s="251"/>
      <c r="H282" s="251"/>
      <c r="I282" s="251"/>
      <c r="J282" s="251"/>
      <c r="K282" s="251"/>
      <c r="L282" s="251"/>
      <c r="M282" s="251"/>
      <c r="N282" s="251"/>
      <c r="O282" s="251"/>
    </row>
    <row r="283">
      <c r="A283" s="251"/>
      <c r="B283" s="251"/>
      <c r="C283" s="251"/>
      <c r="D283" s="251"/>
      <c r="E283" s="251"/>
      <c r="F283" s="251"/>
      <c r="G283" s="251"/>
      <c r="H283" s="251"/>
      <c r="I283" s="251"/>
      <c r="J283" s="251"/>
      <c r="K283" s="251"/>
      <c r="L283" s="251"/>
      <c r="M283" s="251"/>
      <c r="N283" s="251"/>
      <c r="O283" s="251"/>
    </row>
    <row r="284">
      <c r="A284" s="251"/>
      <c r="B284" s="251"/>
      <c r="C284" s="251"/>
      <c r="D284" s="251"/>
      <c r="E284" s="251"/>
      <c r="F284" s="251"/>
      <c r="G284" s="251"/>
      <c r="H284" s="251"/>
      <c r="I284" s="251"/>
      <c r="J284" s="251"/>
      <c r="K284" s="251"/>
      <c r="L284" s="251"/>
      <c r="M284" s="251"/>
      <c r="N284" s="251"/>
      <c r="O284" s="251"/>
    </row>
    <row r="285">
      <c r="A285" s="251"/>
      <c r="B285" s="251"/>
      <c r="C285" s="251"/>
      <c r="D285" s="251"/>
      <c r="E285" s="251"/>
      <c r="F285" s="251"/>
      <c r="G285" s="251"/>
      <c r="H285" s="251"/>
      <c r="I285" s="251"/>
      <c r="J285" s="251"/>
      <c r="K285" s="251"/>
      <c r="L285" s="251"/>
      <c r="M285" s="251"/>
      <c r="N285" s="251"/>
      <c r="O285" s="251"/>
    </row>
    <row r="286">
      <c r="A286" s="251"/>
      <c r="B286" s="251"/>
      <c r="C286" s="251"/>
      <c r="D286" s="251"/>
      <c r="E286" s="251"/>
      <c r="F286" s="251"/>
      <c r="G286" s="251"/>
      <c r="H286" s="251"/>
      <c r="I286" s="251"/>
      <c r="J286" s="251"/>
      <c r="K286" s="251"/>
      <c r="L286" s="251"/>
      <c r="M286" s="251"/>
      <c r="N286" s="251"/>
      <c r="O286" s="251"/>
    </row>
    <row r="287">
      <c r="A287" s="251"/>
      <c r="B287" s="251"/>
      <c r="C287" s="251"/>
      <c r="D287" s="251"/>
      <c r="E287" s="251"/>
      <c r="F287" s="251"/>
      <c r="G287" s="251"/>
      <c r="H287" s="251"/>
      <c r="I287" s="251"/>
      <c r="J287" s="251"/>
      <c r="K287" s="251"/>
      <c r="L287" s="251"/>
      <c r="M287" s="251"/>
      <c r="N287" s="251"/>
      <c r="O287" s="251"/>
    </row>
    <row r="288">
      <c r="A288" s="251"/>
      <c r="B288" s="251"/>
      <c r="C288" s="251"/>
      <c r="D288" s="251"/>
      <c r="E288" s="251"/>
      <c r="F288" s="251"/>
      <c r="G288" s="251"/>
      <c r="H288" s="251"/>
      <c r="I288" s="251"/>
      <c r="J288" s="251"/>
      <c r="K288" s="251"/>
      <c r="L288" s="251"/>
      <c r="M288" s="251"/>
      <c r="N288" s="251"/>
      <c r="O288" s="251"/>
    </row>
    <row r="289">
      <c r="A289" s="251"/>
      <c r="B289" s="251"/>
      <c r="C289" s="251"/>
      <c r="D289" s="251"/>
      <c r="E289" s="251"/>
      <c r="F289" s="251"/>
      <c r="G289" s="251"/>
      <c r="H289" s="251"/>
      <c r="I289" s="251"/>
      <c r="J289" s="251"/>
      <c r="K289" s="251"/>
      <c r="L289" s="251"/>
      <c r="M289" s="251"/>
      <c r="N289" s="251"/>
      <c r="O289" s="251"/>
    </row>
    <row r="290">
      <c r="A290" s="251"/>
      <c r="B290" s="251"/>
      <c r="C290" s="251"/>
      <c r="D290" s="251"/>
      <c r="E290" s="251"/>
      <c r="F290" s="251"/>
      <c r="G290" s="251"/>
      <c r="H290" s="251"/>
      <c r="I290" s="251"/>
      <c r="J290" s="251"/>
      <c r="K290" s="251"/>
      <c r="L290" s="251"/>
      <c r="M290" s="251"/>
      <c r="N290" s="251"/>
      <c r="O290" s="251"/>
    </row>
    <row r="291">
      <c r="A291" s="251"/>
      <c r="B291" s="251"/>
      <c r="C291" s="251"/>
      <c r="D291" s="251"/>
      <c r="E291" s="251"/>
      <c r="F291" s="251"/>
      <c r="G291" s="251"/>
      <c r="H291" s="251"/>
      <c r="I291" s="251"/>
      <c r="J291" s="251"/>
      <c r="K291" s="251"/>
      <c r="L291" s="251"/>
      <c r="M291" s="251"/>
      <c r="N291" s="251"/>
      <c r="O291" s="251"/>
    </row>
    <row r="292">
      <c r="A292" s="251"/>
      <c r="B292" s="251"/>
      <c r="C292" s="251"/>
      <c r="D292" s="251"/>
      <c r="E292" s="251"/>
      <c r="F292" s="251"/>
      <c r="G292" s="251"/>
      <c r="H292" s="251"/>
      <c r="I292" s="251"/>
      <c r="J292" s="251"/>
      <c r="K292" s="251"/>
      <c r="L292" s="251"/>
      <c r="M292" s="251"/>
      <c r="N292" s="251"/>
      <c r="O292" s="251"/>
    </row>
    <row r="293">
      <c r="A293" s="251"/>
      <c r="B293" s="251"/>
      <c r="C293" s="251"/>
      <c r="D293" s="251"/>
      <c r="E293" s="251"/>
      <c r="F293" s="251"/>
      <c r="G293" s="251"/>
      <c r="H293" s="251"/>
      <c r="I293" s="251"/>
      <c r="J293" s="251"/>
      <c r="K293" s="251"/>
      <c r="L293" s="251"/>
      <c r="M293" s="251"/>
      <c r="N293" s="251"/>
      <c r="O293" s="251"/>
    </row>
    <row r="294">
      <c r="A294" s="251"/>
      <c r="B294" s="251"/>
      <c r="C294" s="251"/>
      <c r="D294" s="251"/>
      <c r="E294" s="251"/>
      <c r="F294" s="251"/>
      <c r="G294" s="251"/>
      <c r="H294" s="251"/>
      <c r="I294" s="251"/>
      <c r="J294" s="251"/>
      <c r="K294" s="251"/>
      <c r="L294" s="251"/>
      <c r="M294" s="251"/>
      <c r="N294" s="251"/>
      <c r="O294" s="251"/>
    </row>
    <row r="295">
      <c r="A295" s="251"/>
      <c r="B295" s="251"/>
      <c r="C295" s="251"/>
      <c r="D295" s="251"/>
      <c r="E295" s="251"/>
      <c r="F295" s="251"/>
      <c r="G295" s="251"/>
      <c r="H295" s="251"/>
      <c r="I295" s="251"/>
      <c r="J295" s="251"/>
      <c r="K295" s="251"/>
      <c r="L295" s="251"/>
      <c r="M295" s="251"/>
      <c r="N295" s="251"/>
      <c r="O295" s="251"/>
    </row>
    <row r="296">
      <c r="A296" s="251"/>
      <c r="B296" s="251"/>
      <c r="C296" s="251"/>
      <c r="D296" s="251"/>
      <c r="E296" s="251"/>
      <c r="F296" s="251"/>
      <c r="G296" s="251"/>
      <c r="H296" s="251"/>
      <c r="I296" s="251"/>
      <c r="J296" s="251"/>
      <c r="K296" s="251"/>
      <c r="L296" s="251"/>
      <c r="M296" s="251"/>
      <c r="N296" s="251"/>
      <c r="O296" s="251"/>
    </row>
    <row r="297">
      <c r="A297" s="251"/>
      <c r="B297" s="251"/>
      <c r="C297" s="251"/>
      <c r="D297" s="251"/>
      <c r="E297" s="251"/>
      <c r="F297" s="251"/>
      <c r="G297" s="251"/>
      <c r="H297" s="251"/>
      <c r="I297" s="251"/>
      <c r="J297" s="251"/>
      <c r="K297" s="251"/>
      <c r="L297" s="251"/>
      <c r="M297" s="251"/>
      <c r="N297" s="251"/>
      <c r="O297" s="251"/>
    </row>
    <row r="298">
      <c r="A298" s="251"/>
      <c r="B298" s="251"/>
      <c r="C298" s="251"/>
      <c r="D298" s="251"/>
      <c r="E298" s="251"/>
      <c r="F298" s="251"/>
      <c r="G298" s="251"/>
      <c r="H298" s="251"/>
      <c r="I298" s="251"/>
      <c r="J298" s="251"/>
      <c r="K298" s="251"/>
      <c r="L298" s="251"/>
      <c r="M298" s="251"/>
      <c r="N298" s="251"/>
      <c r="O298" s="251"/>
    </row>
    <row r="299">
      <c r="A299" s="251"/>
      <c r="B299" s="251"/>
      <c r="C299" s="251"/>
      <c r="D299" s="251"/>
      <c r="E299" s="251"/>
      <c r="F299" s="251"/>
      <c r="G299" s="251"/>
      <c r="H299" s="251"/>
      <c r="I299" s="251"/>
      <c r="J299" s="251"/>
      <c r="K299" s="251"/>
      <c r="L299" s="251"/>
      <c r="M299" s="251"/>
      <c r="N299" s="251"/>
      <c r="O299" s="251"/>
    </row>
    <row r="300">
      <c r="A300" s="251"/>
      <c r="B300" s="251"/>
      <c r="C300" s="251"/>
      <c r="D300" s="251"/>
      <c r="E300" s="251"/>
      <c r="F300" s="251"/>
      <c r="G300" s="251"/>
      <c r="H300" s="251"/>
      <c r="I300" s="251"/>
      <c r="J300" s="251"/>
      <c r="K300" s="251"/>
      <c r="L300" s="251"/>
      <c r="M300" s="251"/>
      <c r="N300" s="251"/>
      <c r="O300" s="251"/>
    </row>
    <row r="301">
      <c r="A301" s="251"/>
      <c r="B301" s="251"/>
      <c r="C301" s="251"/>
      <c r="D301" s="251"/>
      <c r="E301" s="251"/>
      <c r="F301" s="251"/>
      <c r="G301" s="251"/>
      <c r="H301" s="251"/>
      <c r="I301" s="251"/>
      <c r="J301" s="251"/>
      <c r="K301" s="251"/>
      <c r="L301" s="251"/>
      <c r="M301" s="251"/>
      <c r="N301" s="251"/>
      <c r="O301" s="251"/>
    </row>
    <row r="302">
      <c r="A302" s="251"/>
      <c r="B302" s="251"/>
      <c r="C302" s="251"/>
      <c r="D302" s="251"/>
      <c r="E302" s="251"/>
      <c r="F302" s="251"/>
      <c r="G302" s="251"/>
      <c r="H302" s="251"/>
      <c r="I302" s="251"/>
      <c r="J302" s="251"/>
      <c r="K302" s="251"/>
      <c r="L302" s="251"/>
      <c r="M302" s="251"/>
      <c r="N302" s="251"/>
      <c r="O302" s="251"/>
    </row>
    <row r="303">
      <c r="A303" s="251"/>
      <c r="B303" s="251"/>
      <c r="C303" s="251"/>
      <c r="D303" s="251"/>
      <c r="E303" s="251"/>
      <c r="F303" s="251"/>
      <c r="G303" s="251"/>
      <c r="H303" s="251"/>
      <c r="I303" s="251"/>
      <c r="J303" s="251"/>
      <c r="K303" s="251"/>
      <c r="L303" s="251"/>
      <c r="M303" s="251"/>
      <c r="N303" s="251"/>
      <c r="O303" s="251"/>
    </row>
    <row r="304">
      <c r="A304" s="251"/>
      <c r="B304" s="251"/>
      <c r="C304" s="251"/>
      <c r="D304" s="251"/>
      <c r="E304" s="251"/>
      <c r="F304" s="251"/>
      <c r="G304" s="251"/>
      <c r="H304" s="251"/>
      <c r="I304" s="251"/>
      <c r="J304" s="251"/>
      <c r="K304" s="251"/>
      <c r="L304" s="251"/>
      <c r="M304" s="251"/>
      <c r="N304" s="251"/>
      <c r="O304" s="251"/>
    </row>
    <row r="305">
      <c r="A305" s="251"/>
      <c r="B305" s="251"/>
      <c r="C305" s="251"/>
      <c r="D305" s="251"/>
      <c r="E305" s="251"/>
      <c r="F305" s="251"/>
      <c r="G305" s="251"/>
      <c r="H305" s="251"/>
      <c r="I305" s="251"/>
      <c r="J305" s="251"/>
      <c r="K305" s="251"/>
      <c r="L305" s="251"/>
      <c r="M305" s="251"/>
      <c r="N305" s="251"/>
      <c r="O305" s="251"/>
    </row>
    <row r="306">
      <c r="A306" s="251"/>
      <c r="B306" s="251"/>
      <c r="C306" s="251"/>
      <c r="D306" s="251"/>
      <c r="E306" s="251"/>
      <c r="F306" s="251"/>
      <c r="G306" s="251"/>
      <c r="H306" s="251"/>
      <c r="I306" s="251"/>
      <c r="J306" s="251"/>
      <c r="K306" s="251"/>
      <c r="L306" s="251"/>
      <c r="M306" s="251"/>
      <c r="N306" s="251"/>
      <c r="O306" s="251"/>
    </row>
    <row r="307">
      <c r="A307" s="251"/>
      <c r="B307" s="251"/>
      <c r="C307" s="251"/>
      <c r="D307" s="251"/>
      <c r="E307" s="251"/>
      <c r="F307" s="251"/>
      <c r="G307" s="251"/>
      <c r="H307" s="251"/>
      <c r="I307" s="251"/>
      <c r="J307" s="251"/>
      <c r="K307" s="251"/>
      <c r="L307" s="251"/>
      <c r="M307" s="251"/>
      <c r="N307" s="251"/>
      <c r="O307" s="251"/>
    </row>
    <row r="308">
      <c r="A308" s="251"/>
      <c r="B308" s="251"/>
      <c r="C308" s="251"/>
      <c r="D308" s="251"/>
      <c r="E308" s="251"/>
      <c r="F308" s="251"/>
      <c r="G308" s="251"/>
      <c r="H308" s="251"/>
      <c r="I308" s="251"/>
      <c r="J308" s="251"/>
      <c r="K308" s="251"/>
      <c r="L308" s="251"/>
      <c r="M308" s="251"/>
      <c r="N308" s="251"/>
      <c r="O308" s="251"/>
    </row>
    <row r="309">
      <c r="A309" s="251"/>
      <c r="B309" s="251"/>
      <c r="C309" s="251"/>
      <c r="D309" s="251"/>
      <c r="E309" s="251"/>
      <c r="F309" s="251"/>
      <c r="G309" s="251"/>
      <c r="H309" s="251"/>
      <c r="I309" s="251"/>
      <c r="J309" s="251"/>
      <c r="K309" s="251"/>
      <c r="L309" s="251"/>
      <c r="M309" s="251"/>
      <c r="N309" s="251"/>
      <c r="O309" s="251"/>
    </row>
    <row r="310">
      <c r="A310" s="251"/>
      <c r="B310" s="251"/>
      <c r="C310" s="251"/>
      <c r="D310" s="251"/>
      <c r="E310" s="251"/>
      <c r="F310" s="251"/>
      <c r="G310" s="251"/>
      <c r="H310" s="251"/>
      <c r="I310" s="251"/>
      <c r="J310" s="251"/>
      <c r="K310" s="251"/>
      <c r="L310" s="251"/>
      <c r="M310" s="251"/>
      <c r="N310" s="251"/>
      <c r="O310" s="251"/>
    </row>
    <row r="311">
      <c r="A311" s="251"/>
      <c r="B311" s="251"/>
      <c r="C311" s="251"/>
      <c r="D311" s="251"/>
      <c r="E311" s="251"/>
      <c r="F311" s="251"/>
      <c r="G311" s="251"/>
      <c r="H311" s="251"/>
      <c r="I311" s="251"/>
      <c r="J311" s="251"/>
      <c r="K311" s="251"/>
      <c r="L311" s="251"/>
      <c r="M311" s="251"/>
      <c r="N311" s="251"/>
      <c r="O311" s="251"/>
    </row>
    <row r="312">
      <c r="A312" s="251"/>
      <c r="B312" s="251"/>
      <c r="C312" s="251"/>
      <c r="D312" s="251"/>
      <c r="E312" s="251"/>
      <c r="F312" s="251"/>
      <c r="G312" s="251"/>
      <c r="H312" s="251"/>
      <c r="I312" s="251"/>
      <c r="J312" s="251"/>
      <c r="K312" s="251"/>
      <c r="L312" s="251"/>
      <c r="M312" s="251"/>
      <c r="N312" s="251"/>
      <c r="O312" s="251"/>
    </row>
    <row r="313">
      <c r="A313" s="251"/>
      <c r="B313" s="251"/>
      <c r="C313" s="251"/>
      <c r="D313" s="251"/>
      <c r="E313" s="251"/>
      <c r="F313" s="251"/>
      <c r="G313" s="251"/>
      <c r="H313" s="251"/>
      <c r="I313" s="251"/>
      <c r="J313" s="251"/>
      <c r="K313" s="251"/>
      <c r="L313" s="251"/>
      <c r="M313" s="251"/>
      <c r="N313" s="251"/>
      <c r="O313" s="251"/>
    </row>
    <row r="314">
      <c r="A314" s="251"/>
      <c r="B314" s="251"/>
      <c r="C314" s="251"/>
      <c r="D314" s="251"/>
      <c r="E314" s="251"/>
      <c r="F314" s="251"/>
      <c r="G314" s="251"/>
      <c r="H314" s="251"/>
      <c r="I314" s="251"/>
      <c r="J314" s="251"/>
      <c r="K314" s="251"/>
      <c r="L314" s="251"/>
      <c r="M314" s="251"/>
      <c r="N314" s="251"/>
      <c r="O314" s="251"/>
    </row>
    <row r="315">
      <c r="A315" s="251"/>
      <c r="B315" s="251"/>
      <c r="C315" s="251"/>
      <c r="D315" s="251"/>
      <c r="E315" s="251"/>
      <c r="F315" s="251"/>
      <c r="G315" s="251"/>
      <c r="H315" s="251"/>
      <c r="I315" s="251"/>
      <c r="J315" s="251"/>
      <c r="K315" s="251"/>
      <c r="L315" s="251"/>
      <c r="M315" s="251"/>
      <c r="N315" s="251"/>
      <c r="O315" s="251"/>
    </row>
    <row r="316">
      <c r="A316" s="251"/>
      <c r="B316" s="251"/>
      <c r="C316" s="251"/>
      <c r="D316" s="251"/>
      <c r="E316" s="251"/>
      <c r="F316" s="251"/>
      <c r="G316" s="251"/>
      <c r="H316" s="251"/>
      <c r="I316" s="251"/>
      <c r="J316" s="251"/>
      <c r="K316" s="251"/>
      <c r="L316" s="251"/>
      <c r="M316" s="251"/>
      <c r="N316" s="251"/>
      <c r="O316" s="251"/>
    </row>
    <row r="317">
      <c r="A317" s="251"/>
      <c r="B317" s="251"/>
      <c r="C317" s="251"/>
      <c r="D317" s="251"/>
      <c r="E317" s="251"/>
      <c r="F317" s="251"/>
      <c r="G317" s="251"/>
      <c r="H317" s="251"/>
      <c r="I317" s="251"/>
      <c r="J317" s="251"/>
      <c r="K317" s="251"/>
      <c r="L317" s="251"/>
      <c r="M317" s="251"/>
      <c r="N317" s="251"/>
      <c r="O317" s="251"/>
    </row>
    <row r="318">
      <c r="A318" s="251"/>
      <c r="B318" s="251"/>
      <c r="C318" s="251"/>
      <c r="D318" s="251"/>
      <c r="E318" s="251"/>
      <c r="F318" s="251"/>
      <c r="G318" s="251"/>
      <c r="H318" s="251"/>
      <c r="I318" s="251"/>
      <c r="J318" s="251"/>
      <c r="K318" s="251"/>
      <c r="L318" s="251"/>
      <c r="M318" s="251"/>
      <c r="N318" s="251"/>
      <c r="O318" s="251"/>
    </row>
    <row r="319">
      <c r="A319" s="251"/>
      <c r="B319" s="251"/>
      <c r="C319" s="251"/>
      <c r="D319" s="251"/>
      <c r="E319" s="251"/>
      <c r="F319" s="251"/>
      <c r="G319" s="251"/>
      <c r="H319" s="251"/>
      <c r="I319" s="251"/>
      <c r="J319" s="251"/>
      <c r="K319" s="251"/>
      <c r="L319" s="251"/>
      <c r="M319" s="251"/>
      <c r="N319" s="251"/>
      <c r="O319" s="251"/>
    </row>
    <row r="320">
      <c r="A320" s="251"/>
      <c r="B320" s="251"/>
      <c r="C320" s="251"/>
      <c r="D320" s="251"/>
      <c r="E320" s="251"/>
      <c r="F320" s="251"/>
      <c r="G320" s="251"/>
      <c r="H320" s="251"/>
      <c r="I320" s="251"/>
      <c r="J320" s="251"/>
      <c r="K320" s="251"/>
      <c r="L320" s="251"/>
      <c r="M320" s="251"/>
      <c r="N320" s="251"/>
      <c r="O320" s="251"/>
    </row>
    <row r="321">
      <c r="A321" s="251"/>
      <c r="B321" s="251"/>
      <c r="C321" s="251"/>
      <c r="D321" s="251"/>
      <c r="E321" s="251"/>
      <c r="F321" s="251"/>
      <c r="G321" s="251"/>
      <c r="H321" s="251"/>
      <c r="I321" s="251"/>
      <c r="J321" s="251"/>
      <c r="K321" s="251"/>
      <c r="L321" s="251"/>
      <c r="M321" s="251"/>
      <c r="N321" s="251"/>
      <c r="O321" s="251"/>
    </row>
    <row r="322">
      <c r="A322" s="251"/>
      <c r="B322" s="251"/>
      <c r="C322" s="251"/>
      <c r="D322" s="251"/>
      <c r="E322" s="251"/>
      <c r="F322" s="251"/>
      <c r="G322" s="251"/>
      <c r="H322" s="251"/>
      <c r="I322" s="251"/>
      <c r="J322" s="251"/>
      <c r="K322" s="251"/>
      <c r="L322" s="251"/>
      <c r="M322" s="251"/>
      <c r="N322" s="251"/>
      <c r="O322" s="251"/>
    </row>
    <row r="323">
      <c r="A323" s="251"/>
      <c r="B323" s="251"/>
      <c r="C323" s="251"/>
      <c r="D323" s="251"/>
      <c r="E323" s="251"/>
      <c r="F323" s="251"/>
      <c r="G323" s="251"/>
      <c r="H323" s="251"/>
      <c r="I323" s="251"/>
      <c r="J323" s="251"/>
      <c r="K323" s="251"/>
      <c r="L323" s="251"/>
      <c r="M323" s="251"/>
      <c r="N323" s="251"/>
      <c r="O323" s="251"/>
    </row>
    <row r="324">
      <c r="A324" s="251"/>
      <c r="B324" s="251"/>
      <c r="C324" s="251"/>
      <c r="D324" s="251"/>
      <c r="E324" s="251"/>
      <c r="F324" s="251"/>
      <c r="G324" s="251"/>
      <c r="H324" s="251"/>
      <c r="I324" s="251"/>
      <c r="J324" s="251"/>
      <c r="K324" s="251"/>
      <c r="L324" s="251"/>
      <c r="M324" s="251"/>
      <c r="N324" s="251"/>
      <c r="O324" s="251"/>
    </row>
    <row r="325">
      <c r="A325" s="251"/>
      <c r="B325" s="251"/>
      <c r="C325" s="251"/>
      <c r="D325" s="251"/>
      <c r="E325" s="251"/>
      <c r="F325" s="251"/>
      <c r="G325" s="251"/>
      <c r="H325" s="251"/>
      <c r="I325" s="251"/>
      <c r="J325" s="251"/>
      <c r="K325" s="251"/>
      <c r="L325" s="251"/>
      <c r="M325" s="251"/>
      <c r="N325" s="251"/>
      <c r="O325" s="251"/>
    </row>
    <row r="326">
      <c r="A326" s="251"/>
      <c r="B326" s="251"/>
      <c r="C326" s="251"/>
      <c r="D326" s="251"/>
      <c r="E326" s="251"/>
      <c r="F326" s="251"/>
      <c r="G326" s="251"/>
      <c r="H326" s="251"/>
      <c r="I326" s="251"/>
      <c r="J326" s="251"/>
      <c r="K326" s="251"/>
      <c r="L326" s="251"/>
      <c r="M326" s="251"/>
      <c r="N326" s="251"/>
      <c r="O326" s="251"/>
    </row>
    <row r="327">
      <c r="A327" s="251"/>
      <c r="B327" s="251"/>
      <c r="C327" s="251"/>
      <c r="D327" s="251"/>
      <c r="E327" s="251"/>
      <c r="F327" s="251"/>
      <c r="G327" s="251"/>
      <c r="H327" s="251"/>
      <c r="I327" s="251"/>
      <c r="J327" s="251"/>
      <c r="K327" s="251"/>
      <c r="L327" s="251"/>
      <c r="M327" s="251"/>
      <c r="N327" s="251"/>
      <c r="O327" s="251"/>
    </row>
    <row r="328">
      <c r="A328" s="251"/>
      <c r="B328" s="251"/>
      <c r="C328" s="251"/>
      <c r="D328" s="251"/>
      <c r="E328" s="251"/>
      <c r="F328" s="251"/>
      <c r="G328" s="251"/>
      <c r="H328" s="251"/>
      <c r="I328" s="251"/>
      <c r="J328" s="251"/>
      <c r="K328" s="251"/>
      <c r="L328" s="251"/>
      <c r="M328" s="251"/>
      <c r="N328" s="251"/>
      <c r="O328" s="251"/>
    </row>
    <row r="329">
      <c r="A329" s="251"/>
      <c r="B329" s="251"/>
      <c r="C329" s="251"/>
      <c r="D329" s="251"/>
      <c r="E329" s="251"/>
      <c r="F329" s="251"/>
      <c r="G329" s="251"/>
      <c r="H329" s="251"/>
      <c r="I329" s="251"/>
      <c r="J329" s="251"/>
      <c r="K329" s="251"/>
      <c r="L329" s="251"/>
      <c r="M329" s="251"/>
      <c r="N329" s="251"/>
      <c r="O329" s="251"/>
    </row>
    <row r="330">
      <c r="A330" s="251"/>
      <c r="B330" s="251"/>
      <c r="C330" s="251"/>
      <c r="D330" s="251"/>
      <c r="E330" s="251"/>
      <c r="F330" s="251"/>
      <c r="G330" s="251"/>
      <c r="H330" s="251"/>
      <c r="I330" s="251"/>
      <c r="J330" s="251"/>
      <c r="K330" s="251"/>
      <c r="L330" s="251"/>
      <c r="M330" s="251"/>
      <c r="N330" s="251"/>
      <c r="O330" s="251"/>
    </row>
    <row r="331">
      <c r="A331" s="251"/>
      <c r="B331" s="251"/>
      <c r="C331" s="251"/>
      <c r="D331" s="251"/>
      <c r="E331" s="251"/>
      <c r="F331" s="251"/>
      <c r="G331" s="251"/>
      <c r="H331" s="251"/>
      <c r="I331" s="251"/>
      <c r="J331" s="251"/>
      <c r="K331" s="251"/>
      <c r="L331" s="251"/>
      <c r="M331" s="251"/>
      <c r="N331" s="251"/>
      <c r="O331" s="251"/>
    </row>
    <row r="332">
      <c r="A332" s="251"/>
      <c r="B332" s="251"/>
      <c r="C332" s="251"/>
      <c r="D332" s="251"/>
      <c r="E332" s="251"/>
      <c r="F332" s="251"/>
      <c r="G332" s="251"/>
      <c r="H332" s="251"/>
      <c r="I332" s="251"/>
      <c r="J332" s="251"/>
      <c r="K332" s="251"/>
      <c r="L332" s="251"/>
      <c r="M332" s="251"/>
      <c r="N332" s="251"/>
      <c r="O332" s="251"/>
    </row>
    <row r="333">
      <c r="A333" s="251"/>
      <c r="B333" s="251"/>
      <c r="C333" s="251"/>
      <c r="D333" s="251"/>
      <c r="E333" s="251"/>
      <c r="F333" s="251"/>
      <c r="G333" s="251"/>
      <c r="H333" s="251"/>
      <c r="I333" s="251"/>
      <c r="J333" s="251"/>
      <c r="K333" s="251"/>
      <c r="L333" s="251"/>
      <c r="M333" s="251"/>
      <c r="N333" s="251"/>
      <c r="O333" s="251"/>
    </row>
    <row r="334">
      <c r="A334" s="251"/>
      <c r="B334" s="251"/>
      <c r="C334" s="251"/>
      <c r="D334" s="251"/>
      <c r="E334" s="251"/>
      <c r="F334" s="251"/>
      <c r="G334" s="251"/>
      <c r="H334" s="251"/>
      <c r="I334" s="251"/>
      <c r="J334" s="251"/>
      <c r="K334" s="251"/>
      <c r="L334" s="251"/>
      <c r="M334" s="251"/>
      <c r="N334" s="251"/>
      <c r="O334" s="251"/>
    </row>
    <row r="335">
      <c r="A335" s="251"/>
      <c r="B335" s="251"/>
      <c r="C335" s="251"/>
      <c r="D335" s="251"/>
      <c r="E335" s="251"/>
      <c r="F335" s="251"/>
      <c r="G335" s="251"/>
      <c r="H335" s="251"/>
      <c r="I335" s="251"/>
      <c r="J335" s="251"/>
      <c r="K335" s="251"/>
      <c r="L335" s="251"/>
      <c r="M335" s="251"/>
      <c r="N335" s="251"/>
      <c r="O335" s="251"/>
    </row>
    <row r="336">
      <c r="A336" s="251"/>
      <c r="B336" s="251"/>
      <c r="C336" s="251"/>
      <c r="D336" s="251"/>
      <c r="E336" s="251"/>
      <c r="F336" s="251"/>
      <c r="G336" s="251"/>
      <c r="H336" s="251"/>
      <c r="I336" s="251"/>
      <c r="J336" s="251"/>
      <c r="K336" s="251"/>
      <c r="L336" s="251"/>
      <c r="M336" s="251"/>
      <c r="N336" s="251"/>
      <c r="O336" s="251"/>
    </row>
    <row r="337">
      <c r="A337" s="251"/>
      <c r="B337" s="251"/>
      <c r="C337" s="251"/>
      <c r="D337" s="251"/>
      <c r="E337" s="251"/>
      <c r="F337" s="251"/>
      <c r="G337" s="251"/>
      <c r="H337" s="251"/>
      <c r="I337" s="251"/>
      <c r="J337" s="251"/>
      <c r="K337" s="251"/>
      <c r="L337" s="251"/>
      <c r="M337" s="251"/>
      <c r="N337" s="251"/>
      <c r="O337" s="251"/>
    </row>
    <row r="338">
      <c r="A338" s="251"/>
      <c r="B338" s="251"/>
      <c r="C338" s="251"/>
      <c r="D338" s="251"/>
      <c r="E338" s="251"/>
      <c r="F338" s="251"/>
      <c r="G338" s="251"/>
      <c r="H338" s="251"/>
      <c r="I338" s="251"/>
      <c r="J338" s="251"/>
      <c r="K338" s="251"/>
      <c r="L338" s="251"/>
      <c r="M338" s="251"/>
      <c r="N338" s="251"/>
      <c r="O338" s="251"/>
    </row>
    <row r="339">
      <c r="A339" s="251"/>
      <c r="B339" s="251"/>
      <c r="C339" s="251"/>
      <c r="D339" s="251"/>
      <c r="E339" s="251"/>
      <c r="F339" s="251"/>
      <c r="G339" s="251"/>
      <c r="H339" s="251"/>
      <c r="I339" s="251"/>
      <c r="J339" s="251"/>
      <c r="K339" s="251"/>
      <c r="L339" s="251"/>
      <c r="M339" s="251"/>
      <c r="N339" s="251"/>
      <c r="O339" s="251"/>
    </row>
    <row r="340">
      <c r="A340" s="251"/>
      <c r="B340" s="251"/>
      <c r="C340" s="251"/>
      <c r="D340" s="251"/>
      <c r="E340" s="251"/>
      <c r="F340" s="251"/>
      <c r="G340" s="251"/>
      <c r="H340" s="251"/>
      <c r="I340" s="251"/>
      <c r="J340" s="251"/>
      <c r="K340" s="251"/>
      <c r="L340" s="251"/>
      <c r="M340" s="251"/>
      <c r="N340" s="251"/>
      <c r="O340" s="251"/>
    </row>
    <row r="341">
      <c r="A341" s="251"/>
      <c r="B341" s="251"/>
      <c r="C341" s="251"/>
      <c r="D341" s="251"/>
      <c r="E341" s="251"/>
      <c r="F341" s="251"/>
      <c r="G341" s="251"/>
      <c r="H341" s="251"/>
      <c r="I341" s="251"/>
      <c r="J341" s="251"/>
      <c r="K341" s="251"/>
      <c r="L341" s="251"/>
      <c r="M341" s="251"/>
      <c r="N341" s="251"/>
      <c r="O341" s="251"/>
    </row>
    <row r="342">
      <c r="A342" s="251"/>
      <c r="B342" s="251"/>
      <c r="C342" s="251"/>
      <c r="D342" s="251"/>
      <c r="E342" s="251"/>
      <c r="F342" s="251"/>
      <c r="G342" s="251"/>
      <c r="H342" s="251"/>
      <c r="I342" s="251"/>
      <c r="J342" s="251"/>
      <c r="K342" s="251"/>
      <c r="L342" s="251"/>
      <c r="M342" s="251"/>
      <c r="N342" s="251"/>
      <c r="O342" s="251"/>
    </row>
    <row r="343">
      <c r="A343" s="251"/>
      <c r="B343" s="251"/>
      <c r="C343" s="251"/>
      <c r="D343" s="251"/>
      <c r="E343" s="251"/>
      <c r="F343" s="251"/>
      <c r="G343" s="251"/>
      <c r="H343" s="251"/>
      <c r="I343" s="251"/>
      <c r="J343" s="251"/>
      <c r="K343" s="251"/>
      <c r="L343" s="251"/>
      <c r="M343" s="251"/>
      <c r="N343" s="251"/>
      <c r="O343" s="251"/>
    </row>
    <row r="344">
      <c r="A344" s="251"/>
      <c r="B344" s="251"/>
      <c r="C344" s="251"/>
      <c r="D344" s="251"/>
      <c r="E344" s="251"/>
      <c r="F344" s="251"/>
      <c r="G344" s="251"/>
      <c r="H344" s="251"/>
      <c r="I344" s="251"/>
      <c r="J344" s="251"/>
      <c r="K344" s="251"/>
      <c r="L344" s="251"/>
      <c r="M344" s="251"/>
      <c r="N344" s="251"/>
      <c r="O344" s="251"/>
    </row>
    <row r="345">
      <c r="A345" s="251"/>
      <c r="B345" s="251"/>
      <c r="C345" s="251"/>
      <c r="D345" s="251"/>
      <c r="E345" s="251"/>
      <c r="F345" s="251"/>
      <c r="G345" s="251"/>
      <c r="H345" s="251"/>
      <c r="I345" s="251"/>
      <c r="J345" s="251"/>
      <c r="K345" s="251"/>
      <c r="L345" s="251"/>
      <c r="M345" s="251"/>
      <c r="N345" s="251"/>
      <c r="O345" s="251"/>
    </row>
    <row r="346">
      <c r="A346" s="251"/>
      <c r="B346" s="251"/>
      <c r="C346" s="251"/>
      <c r="D346" s="251"/>
      <c r="E346" s="251"/>
      <c r="F346" s="251"/>
      <c r="G346" s="251"/>
      <c r="H346" s="251"/>
      <c r="I346" s="251"/>
      <c r="J346" s="251"/>
      <c r="K346" s="251"/>
      <c r="L346" s="251"/>
      <c r="M346" s="251"/>
      <c r="N346" s="251"/>
      <c r="O346" s="251"/>
    </row>
    <row r="347">
      <c r="A347" s="251"/>
      <c r="B347" s="251"/>
      <c r="C347" s="251"/>
      <c r="D347" s="251"/>
      <c r="E347" s="251"/>
      <c r="F347" s="251"/>
      <c r="G347" s="251"/>
      <c r="H347" s="251"/>
      <c r="I347" s="251"/>
      <c r="J347" s="251"/>
      <c r="K347" s="251"/>
      <c r="L347" s="251"/>
      <c r="M347" s="251"/>
      <c r="N347" s="251"/>
      <c r="O347" s="251"/>
    </row>
    <row r="348">
      <c r="A348" s="251"/>
      <c r="B348" s="251"/>
      <c r="C348" s="251"/>
      <c r="D348" s="251"/>
      <c r="E348" s="251"/>
      <c r="F348" s="251"/>
      <c r="G348" s="251"/>
      <c r="H348" s="251"/>
      <c r="I348" s="251"/>
      <c r="J348" s="251"/>
      <c r="K348" s="251"/>
      <c r="L348" s="251"/>
      <c r="M348" s="251"/>
      <c r="N348" s="251"/>
      <c r="O348" s="251"/>
    </row>
    <row r="349">
      <c r="A349" s="251"/>
      <c r="B349" s="251"/>
      <c r="C349" s="251"/>
      <c r="D349" s="251"/>
      <c r="E349" s="251"/>
      <c r="F349" s="251"/>
      <c r="G349" s="251"/>
      <c r="H349" s="251"/>
      <c r="I349" s="251"/>
      <c r="J349" s="251"/>
      <c r="K349" s="251"/>
      <c r="L349" s="251"/>
      <c r="M349" s="251"/>
      <c r="N349" s="251"/>
      <c r="O349" s="251"/>
    </row>
    <row r="350">
      <c r="A350" s="251"/>
      <c r="B350" s="251"/>
      <c r="C350" s="251"/>
      <c r="D350" s="251"/>
      <c r="E350" s="251"/>
      <c r="F350" s="251"/>
      <c r="G350" s="251"/>
      <c r="H350" s="251"/>
      <c r="I350" s="251"/>
      <c r="J350" s="251"/>
      <c r="K350" s="251"/>
      <c r="L350" s="251"/>
      <c r="M350" s="251"/>
      <c r="N350" s="251"/>
      <c r="O350" s="251"/>
    </row>
    <row r="351">
      <c r="A351" s="251"/>
      <c r="B351" s="251"/>
      <c r="C351" s="251"/>
      <c r="D351" s="251"/>
      <c r="E351" s="251"/>
      <c r="F351" s="251"/>
      <c r="G351" s="251"/>
      <c r="H351" s="251"/>
      <c r="I351" s="251"/>
      <c r="J351" s="251"/>
      <c r="K351" s="251"/>
      <c r="L351" s="251"/>
      <c r="M351" s="251"/>
      <c r="N351" s="251"/>
      <c r="O351" s="251"/>
    </row>
    <row r="352">
      <c r="A352" s="251"/>
      <c r="B352" s="251"/>
      <c r="C352" s="251"/>
      <c r="D352" s="251"/>
      <c r="E352" s="251"/>
      <c r="F352" s="251"/>
      <c r="G352" s="251"/>
      <c r="H352" s="251"/>
      <c r="I352" s="251"/>
      <c r="J352" s="251"/>
      <c r="K352" s="251"/>
      <c r="L352" s="251"/>
      <c r="M352" s="251"/>
      <c r="N352" s="251"/>
      <c r="O352" s="251"/>
    </row>
    <row r="353">
      <c r="A353" s="251"/>
      <c r="B353" s="251"/>
      <c r="C353" s="251"/>
      <c r="D353" s="251"/>
      <c r="E353" s="251"/>
      <c r="F353" s="251"/>
      <c r="G353" s="251"/>
      <c r="H353" s="251"/>
      <c r="I353" s="251"/>
      <c r="J353" s="251"/>
      <c r="K353" s="251"/>
      <c r="L353" s="251"/>
      <c r="M353" s="251"/>
      <c r="N353" s="251"/>
      <c r="O353" s="251"/>
    </row>
    <row r="354">
      <c r="A354" s="251"/>
      <c r="B354" s="251"/>
      <c r="C354" s="251"/>
      <c r="D354" s="251"/>
      <c r="E354" s="251"/>
      <c r="F354" s="251"/>
      <c r="G354" s="251"/>
      <c r="H354" s="251"/>
      <c r="I354" s="251"/>
      <c r="J354" s="251"/>
      <c r="K354" s="251"/>
      <c r="L354" s="251"/>
      <c r="M354" s="251"/>
      <c r="N354" s="251"/>
      <c r="O354" s="251"/>
    </row>
    <row r="355">
      <c r="A355" s="251"/>
      <c r="B355" s="251"/>
      <c r="C355" s="251"/>
      <c r="D355" s="251"/>
      <c r="E355" s="251"/>
      <c r="F355" s="251"/>
      <c r="G355" s="251"/>
      <c r="H355" s="251"/>
      <c r="I355" s="251"/>
      <c r="J355" s="251"/>
      <c r="K355" s="251"/>
      <c r="L355" s="251"/>
      <c r="M355" s="251"/>
      <c r="N355" s="251"/>
      <c r="O355" s="251"/>
    </row>
    <row r="356">
      <c r="A356" s="251"/>
      <c r="B356" s="251"/>
      <c r="C356" s="251"/>
      <c r="D356" s="251"/>
      <c r="E356" s="251"/>
      <c r="F356" s="251"/>
      <c r="G356" s="251"/>
      <c r="H356" s="251"/>
      <c r="I356" s="251"/>
      <c r="J356" s="251"/>
      <c r="K356" s="251"/>
      <c r="L356" s="251"/>
      <c r="M356" s="251"/>
      <c r="N356" s="251"/>
      <c r="O356" s="251"/>
    </row>
    <row r="357">
      <c r="A357" s="251"/>
      <c r="B357" s="251"/>
      <c r="C357" s="251"/>
      <c r="D357" s="251"/>
      <c r="E357" s="251"/>
      <c r="F357" s="251"/>
      <c r="G357" s="251"/>
      <c r="H357" s="251"/>
      <c r="I357" s="251"/>
      <c r="J357" s="251"/>
      <c r="K357" s="251"/>
      <c r="L357" s="251"/>
      <c r="M357" s="251"/>
      <c r="N357" s="251"/>
      <c r="O357" s="251"/>
    </row>
    <row r="358">
      <c r="A358" s="251"/>
      <c r="B358" s="251"/>
      <c r="C358" s="251"/>
      <c r="D358" s="251"/>
      <c r="E358" s="251"/>
      <c r="F358" s="251"/>
      <c r="G358" s="251"/>
      <c r="H358" s="251"/>
      <c r="I358" s="251"/>
      <c r="J358" s="251"/>
      <c r="K358" s="251"/>
      <c r="L358" s="251"/>
      <c r="M358" s="251"/>
      <c r="N358" s="251"/>
      <c r="O358" s="251"/>
    </row>
    <row r="359">
      <c r="A359" s="251"/>
      <c r="B359" s="251"/>
      <c r="C359" s="251"/>
      <c r="D359" s="251"/>
      <c r="E359" s="251"/>
      <c r="F359" s="251"/>
      <c r="G359" s="251"/>
      <c r="H359" s="251"/>
      <c r="I359" s="251"/>
      <c r="J359" s="251"/>
      <c r="K359" s="251"/>
      <c r="L359" s="251"/>
      <c r="M359" s="251"/>
      <c r="N359" s="251"/>
      <c r="O359" s="251"/>
    </row>
    <row r="360">
      <c r="A360" s="251"/>
      <c r="B360" s="251"/>
      <c r="C360" s="251"/>
      <c r="D360" s="251"/>
      <c r="E360" s="251"/>
      <c r="F360" s="251"/>
      <c r="G360" s="251"/>
      <c r="H360" s="251"/>
      <c r="I360" s="251"/>
      <c r="J360" s="251"/>
      <c r="K360" s="251"/>
      <c r="L360" s="251"/>
      <c r="M360" s="251"/>
      <c r="N360" s="251"/>
      <c r="O360" s="251"/>
    </row>
    <row r="361">
      <c r="A361" s="251"/>
      <c r="B361" s="251"/>
      <c r="C361" s="251"/>
      <c r="D361" s="251"/>
      <c r="E361" s="251"/>
      <c r="F361" s="251"/>
      <c r="G361" s="251"/>
      <c r="H361" s="251"/>
      <c r="I361" s="251"/>
      <c r="J361" s="251"/>
      <c r="K361" s="251"/>
      <c r="L361" s="251"/>
      <c r="M361" s="251"/>
      <c r="N361" s="251"/>
      <c r="O361" s="251"/>
    </row>
    <row r="362">
      <c r="A362" s="251"/>
      <c r="B362" s="251"/>
      <c r="C362" s="251"/>
      <c r="D362" s="251"/>
      <c r="E362" s="251"/>
      <c r="F362" s="251"/>
      <c r="G362" s="251"/>
      <c r="H362" s="251"/>
      <c r="I362" s="251"/>
      <c r="J362" s="251"/>
      <c r="K362" s="251"/>
      <c r="L362" s="251"/>
      <c r="M362" s="251"/>
      <c r="N362" s="251"/>
      <c r="O362" s="251"/>
    </row>
    <row r="363">
      <c r="A363" s="251"/>
      <c r="B363" s="251"/>
      <c r="C363" s="251"/>
      <c r="D363" s="251"/>
      <c r="E363" s="251"/>
      <c r="F363" s="251"/>
      <c r="G363" s="251"/>
      <c r="H363" s="251"/>
      <c r="I363" s="251"/>
      <c r="J363" s="251"/>
      <c r="K363" s="251"/>
      <c r="L363" s="251"/>
      <c r="M363" s="251"/>
      <c r="N363" s="251"/>
      <c r="O363" s="251"/>
    </row>
    <row r="364">
      <c r="A364" s="251"/>
      <c r="B364" s="251"/>
      <c r="C364" s="251"/>
      <c r="D364" s="251"/>
      <c r="E364" s="251"/>
      <c r="F364" s="251"/>
      <c r="G364" s="251"/>
      <c r="H364" s="251"/>
      <c r="I364" s="251"/>
      <c r="J364" s="251"/>
      <c r="K364" s="251"/>
      <c r="L364" s="251"/>
      <c r="M364" s="251"/>
      <c r="N364" s="251"/>
      <c r="O364" s="251"/>
    </row>
    <row r="365">
      <c r="A365" s="251"/>
      <c r="B365" s="251"/>
      <c r="C365" s="251"/>
      <c r="D365" s="251"/>
      <c r="E365" s="251"/>
      <c r="F365" s="251"/>
      <c r="G365" s="251"/>
      <c r="H365" s="251"/>
      <c r="I365" s="251"/>
      <c r="J365" s="251"/>
      <c r="K365" s="251"/>
      <c r="L365" s="251"/>
      <c r="M365" s="251"/>
      <c r="N365" s="251"/>
      <c r="O365" s="251"/>
    </row>
    <row r="366">
      <c r="A366" s="251"/>
      <c r="B366" s="251"/>
      <c r="C366" s="251"/>
      <c r="D366" s="251"/>
      <c r="E366" s="251"/>
      <c r="F366" s="251"/>
      <c r="G366" s="251"/>
      <c r="H366" s="251"/>
      <c r="I366" s="251"/>
      <c r="J366" s="251"/>
      <c r="K366" s="251"/>
      <c r="L366" s="251"/>
      <c r="M366" s="251"/>
      <c r="N366" s="251"/>
      <c r="O366" s="251"/>
    </row>
    <row r="367">
      <c r="A367" s="251"/>
      <c r="B367" s="251"/>
      <c r="C367" s="251"/>
      <c r="D367" s="251"/>
      <c r="E367" s="251"/>
      <c r="F367" s="251"/>
      <c r="G367" s="251"/>
      <c r="H367" s="251"/>
      <c r="I367" s="251"/>
      <c r="J367" s="251"/>
      <c r="K367" s="251"/>
      <c r="L367" s="251"/>
      <c r="M367" s="251"/>
      <c r="N367" s="251"/>
      <c r="O367" s="251"/>
    </row>
    <row r="368">
      <c r="A368" s="251"/>
      <c r="B368" s="251"/>
      <c r="C368" s="251"/>
      <c r="D368" s="251"/>
      <c r="E368" s="251"/>
      <c r="F368" s="251"/>
      <c r="G368" s="251"/>
      <c r="H368" s="251"/>
      <c r="I368" s="251"/>
      <c r="J368" s="251"/>
      <c r="K368" s="251"/>
      <c r="L368" s="251"/>
      <c r="M368" s="251"/>
      <c r="N368" s="251"/>
      <c r="O368" s="251"/>
    </row>
    <row r="369">
      <c r="A369" s="251"/>
      <c r="B369" s="251"/>
      <c r="C369" s="251"/>
      <c r="D369" s="251"/>
      <c r="E369" s="251"/>
      <c r="F369" s="251"/>
      <c r="G369" s="251"/>
      <c r="H369" s="251"/>
      <c r="I369" s="251"/>
      <c r="J369" s="251"/>
      <c r="K369" s="251"/>
      <c r="L369" s="251"/>
      <c r="M369" s="251"/>
      <c r="N369" s="251"/>
      <c r="O369" s="251"/>
    </row>
    <row r="370">
      <c r="A370" s="251"/>
      <c r="B370" s="251"/>
      <c r="C370" s="251"/>
      <c r="D370" s="251"/>
      <c r="E370" s="251"/>
      <c r="F370" s="251"/>
      <c r="G370" s="251"/>
      <c r="H370" s="251"/>
      <c r="I370" s="251"/>
      <c r="J370" s="251"/>
      <c r="K370" s="251"/>
      <c r="L370" s="251"/>
      <c r="M370" s="251"/>
      <c r="N370" s="251"/>
      <c r="O370" s="251"/>
    </row>
    <row r="371">
      <c r="A371" s="251"/>
      <c r="B371" s="251"/>
      <c r="C371" s="251"/>
      <c r="D371" s="251"/>
      <c r="E371" s="251"/>
      <c r="F371" s="251"/>
      <c r="G371" s="251"/>
      <c r="H371" s="251"/>
      <c r="I371" s="251"/>
      <c r="J371" s="251"/>
      <c r="K371" s="251"/>
      <c r="L371" s="251"/>
      <c r="M371" s="251"/>
      <c r="N371" s="251"/>
      <c r="O371" s="251"/>
    </row>
    <row r="372">
      <c r="A372" s="251"/>
      <c r="B372" s="251"/>
      <c r="C372" s="251"/>
      <c r="D372" s="251"/>
      <c r="E372" s="251"/>
      <c r="F372" s="251"/>
      <c r="G372" s="251"/>
      <c r="H372" s="251"/>
      <c r="I372" s="251"/>
      <c r="J372" s="251"/>
      <c r="K372" s="251"/>
      <c r="L372" s="251"/>
      <c r="M372" s="251"/>
      <c r="N372" s="251"/>
      <c r="O372" s="251"/>
    </row>
    <row r="373">
      <c r="A373" s="251"/>
      <c r="B373" s="251"/>
      <c r="C373" s="251"/>
      <c r="D373" s="251"/>
      <c r="E373" s="251"/>
      <c r="F373" s="251"/>
      <c r="G373" s="251"/>
      <c r="H373" s="251"/>
      <c r="I373" s="251"/>
      <c r="J373" s="251"/>
      <c r="K373" s="251"/>
      <c r="L373" s="251"/>
      <c r="M373" s="251"/>
      <c r="N373" s="251"/>
      <c r="O373" s="251"/>
    </row>
    <row r="374">
      <c r="A374" s="251"/>
      <c r="B374" s="251"/>
      <c r="C374" s="251"/>
      <c r="D374" s="251"/>
      <c r="E374" s="251"/>
      <c r="F374" s="251"/>
      <c r="G374" s="251"/>
      <c r="H374" s="251"/>
      <c r="I374" s="251"/>
      <c r="J374" s="251"/>
      <c r="K374" s="251"/>
      <c r="L374" s="251"/>
      <c r="M374" s="251"/>
      <c r="N374" s="251"/>
      <c r="O374" s="251"/>
    </row>
    <row r="375">
      <c r="A375" s="251"/>
      <c r="B375" s="251"/>
      <c r="C375" s="251"/>
      <c r="D375" s="251"/>
      <c r="E375" s="251"/>
      <c r="F375" s="251"/>
      <c r="G375" s="251"/>
      <c r="H375" s="251"/>
      <c r="I375" s="251"/>
      <c r="J375" s="251"/>
      <c r="K375" s="251"/>
      <c r="L375" s="251"/>
      <c r="M375" s="251"/>
      <c r="N375" s="251"/>
      <c r="O375" s="251"/>
    </row>
    <row r="376">
      <c r="A376" s="251"/>
      <c r="B376" s="251"/>
      <c r="C376" s="251"/>
      <c r="D376" s="251"/>
      <c r="E376" s="251"/>
      <c r="F376" s="251"/>
      <c r="G376" s="251"/>
      <c r="H376" s="251"/>
      <c r="I376" s="251"/>
      <c r="J376" s="251"/>
      <c r="K376" s="251"/>
      <c r="L376" s="251"/>
      <c r="M376" s="251"/>
      <c r="N376" s="251"/>
      <c r="O376" s="251"/>
    </row>
    <row r="377">
      <c r="A377" s="251"/>
      <c r="B377" s="251"/>
      <c r="C377" s="251"/>
      <c r="D377" s="251"/>
      <c r="E377" s="251"/>
      <c r="F377" s="251"/>
      <c r="G377" s="251"/>
      <c r="H377" s="251"/>
      <c r="I377" s="251"/>
      <c r="J377" s="251"/>
      <c r="K377" s="251"/>
      <c r="L377" s="251"/>
      <c r="M377" s="251"/>
      <c r="N377" s="251"/>
      <c r="O377" s="251"/>
    </row>
    <row r="378">
      <c r="A378" s="251"/>
      <c r="B378" s="251"/>
      <c r="C378" s="251"/>
      <c r="D378" s="251"/>
      <c r="E378" s="251"/>
      <c r="F378" s="251"/>
      <c r="G378" s="251"/>
      <c r="H378" s="251"/>
      <c r="I378" s="251"/>
      <c r="J378" s="251"/>
      <c r="K378" s="251"/>
      <c r="L378" s="251"/>
      <c r="M378" s="251"/>
      <c r="N378" s="251"/>
      <c r="O378" s="251"/>
    </row>
    <row r="379">
      <c r="A379" s="251"/>
      <c r="B379" s="251"/>
      <c r="C379" s="251"/>
      <c r="D379" s="251"/>
      <c r="E379" s="251"/>
      <c r="F379" s="251"/>
      <c r="G379" s="251"/>
      <c r="H379" s="251"/>
      <c r="I379" s="251"/>
      <c r="J379" s="251"/>
      <c r="K379" s="251"/>
      <c r="L379" s="251"/>
      <c r="M379" s="251"/>
      <c r="N379" s="251"/>
      <c r="O379" s="251"/>
    </row>
    <row r="380">
      <c r="A380" s="251"/>
      <c r="B380" s="251"/>
      <c r="C380" s="251"/>
      <c r="D380" s="251"/>
      <c r="E380" s="251"/>
      <c r="F380" s="251"/>
      <c r="G380" s="251"/>
      <c r="H380" s="251"/>
      <c r="I380" s="251"/>
      <c r="J380" s="251"/>
      <c r="K380" s="251"/>
      <c r="L380" s="251"/>
      <c r="M380" s="251"/>
      <c r="N380" s="251"/>
      <c r="O380" s="251"/>
    </row>
    <row r="381">
      <c r="A381" s="251"/>
      <c r="B381" s="251"/>
      <c r="C381" s="251"/>
      <c r="D381" s="251"/>
      <c r="E381" s="251"/>
      <c r="F381" s="251"/>
      <c r="G381" s="251"/>
      <c r="H381" s="251"/>
      <c r="I381" s="251"/>
      <c r="J381" s="251"/>
      <c r="K381" s="251"/>
      <c r="L381" s="251"/>
      <c r="M381" s="251"/>
      <c r="N381" s="251"/>
      <c r="O381" s="251"/>
    </row>
    <row r="382">
      <c r="A382" s="251"/>
      <c r="B382" s="251"/>
      <c r="C382" s="251"/>
      <c r="D382" s="251"/>
      <c r="E382" s="251"/>
      <c r="F382" s="251"/>
      <c r="G382" s="251"/>
      <c r="H382" s="251"/>
      <c r="I382" s="251"/>
      <c r="J382" s="251"/>
      <c r="K382" s="251"/>
      <c r="L382" s="251"/>
      <c r="M382" s="251"/>
      <c r="N382" s="251"/>
      <c r="O382" s="251"/>
    </row>
    <row r="383">
      <c r="A383" s="251"/>
      <c r="B383" s="251"/>
      <c r="C383" s="251"/>
      <c r="D383" s="251"/>
      <c r="E383" s="251"/>
      <c r="F383" s="251"/>
      <c r="G383" s="251"/>
      <c r="H383" s="251"/>
      <c r="I383" s="251"/>
      <c r="J383" s="251"/>
      <c r="K383" s="251"/>
      <c r="L383" s="251"/>
      <c r="M383" s="251"/>
      <c r="N383" s="251"/>
      <c r="O383" s="251"/>
    </row>
    <row r="384">
      <c r="A384" s="251"/>
      <c r="B384" s="251"/>
      <c r="C384" s="251"/>
      <c r="D384" s="251"/>
      <c r="E384" s="251"/>
      <c r="F384" s="251"/>
      <c r="G384" s="251"/>
      <c r="H384" s="251"/>
      <c r="I384" s="251"/>
      <c r="J384" s="251"/>
      <c r="K384" s="251"/>
      <c r="L384" s="251"/>
      <c r="M384" s="251"/>
      <c r="N384" s="251"/>
      <c r="O384" s="251"/>
    </row>
    <row r="385">
      <c r="A385" s="251"/>
      <c r="B385" s="251"/>
      <c r="C385" s="251"/>
      <c r="D385" s="251"/>
      <c r="E385" s="251"/>
      <c r="F385" s="251"/>
      <c r="G385" s="251"/>
      <c r="H385" s="251"/>
      <c r="I385" s="251"/>
      <c r="J385" s="251"/>
      <c r="K385" s="251"/>
      <c r="L385" s="251"/>
      <c r="M385" s="251"/>
      <c r="N385" s="251"/>
      <c r="O385" s="251"/>
    </row>
    <row r="386">
      <c r="A386" s="251"/>
      <c r="B386" s="251"/>
      <c r="C386" s="251"/>
      <c r="D386" s="251"/>
      <c r="E386" s="251"/>
      <c r="F386" s="251"/>
      <c r="G386" s="251"/>
      <c r="H386" s="251"/>
      <c r="I386" s="251"/>
      <c r="J386" s="251"/>
      <c r="K386" s="251"/>
      <c r="L386" s="251"/>
      <c r="M386" s="251"/>
      <c r="N386" s="251"/>
      <c r="O386" s="251"/>
    </row>
    <row r="387">
      <c r="A387" s="251"/>
      <c r="B387" s="251"/>
      <c r="C387" s="251"/>
      <c r="D387" s="251"/>
      <c r="E387" s="251"/>
      <c r="F387" s="251"/>
      <c r="G387" s="251"/>
      <c r="H387" s="251"/>
      <c r="I387" s="251"/>
      <c r="J387" s="251"/>
      <c r="K387" s="251"/>
      <c r="L387" s="251"/>
      <c r="M387" s="251"/>
      <c r="N387" s="251"/>
      <c r="O387" s="251"/>
    </row>
    <row r="388">
      <c r="A388" s="251"/>
      <c r="B388" s="251"/>
      <c r="C388" s="251"/>
      <c r="D388" s="251"/>
      <c r="E388" s="251"/>
      <c r="F388" s="251"/>
      <c r="G388" s="251"/>
      <c r="H388" s="251"/>
      <c r="I388" s="251"/>
      <c r="J388" s="251"/>
      <c r="K388" s="251"/>
      <c r="L388" s="251"/>
      <c r="M388" s="251"/>
      <c r="N388" s="251"/>
      <c r="O388" s="251"/>
    </row>
    <row r="389">
      <c r="A389" s="251"/>
      <c r="B389" s="251"/>
      <c r="C389" s="251"/>
      <c r="D389" s="251"/>
      <c r="E389" s="251"/>
      <c r="F389" s="251"/>
      <c r="G389" s="251"/>
      <c r="H389" s="251"/>
      <c r="I389" s="251"/>
      <c r="J389" s="251"/>
      <c r="K389" s="251"/>
      <c r="L389" s="251"/>
      <c r="M389" s="251"/>
      <c r="N389" s="251"/>
      <c r="O389" s="251"/>
    </row>
    <row r="390">
      <c r="A390" s="251"/>
      <c r="B390" s="251"/>
      <c r="C390" s="251"/>
      <c r="D390" s="251"/>
      <c r="E390" s="251"/>
      <c r="F390" s="251"/>
      <c r="G390" s="251"/>
      <c r="H390" s="251"/>
      <c r="I390" s="251"/>
      <c r="J390" s="251"/>
      <c r="K390" s="251"/>
      <c r="L390" s="251"/>
      <c r="M390" s="251"/>
      <c r="N390" s="251"/>
      <c r="O390" s="251"/>
    </row>
    <row r="391">
      <c r="A391" s="251"/>
      <c r="B391" s="251"/>
      <c r="C391" s="251"/>
      <c r="D391" s="251"/>
      <c r="E391" s="251"/>
      <c r="F391" s="251"/>
      <c r="G391" s="251"/>
      <c r="H391" s="251"/>
      <c r="I391" s="251"/>
      <c r="J391" s="251"/>
      <c r="K391" s="251"/>
      <c r="L391" s="251"/>
      <c r="M391" s="251"/>
      <c r="N391" s="251"/>
      <c r="O391" s="251"/>
    </row>
    <row r="392">
      <c r="A392" s="251"/>
      <c r="B392" s="251"/>
      <c r="C392" s="251"/>
      <c r="D392" s="251"/>
      <c r="E392" s="251"/>
      <c r="F392" s="251"/>
      <c r="G392" s="251"/>
      <c r="H392" s="251"/>
      <c r="I392" s="251"/>
      <c r="J392" s="251"/>
      <c r="K392" s="251"/>
      <c r="L392" s="251"/>
      <c r="M392" s="251"/>
      <c r="N392" s="251"/>
      <c r="O392" s="251"/>
    </row>
    <row r="393">
      <c r="A393" s="251"/>
      <c r="B393" s="251"/>
      <c r="C393" s="251"/>
      <c r="D393" s="251"/>
      <c r="E393" s="251"/>
      <c r="F393" s="251"/>
      <c r="G393" s="251"/>
      <c r="H393" s="251"/>
      <c r="I393" s="251"/>
      <c r="J393" s="251"/>
      <c r="K393" s="251"/>
      <c r="L393" s="251"/>
      <c r="M393" s="251"/>
      <c r="N393" s="251"/>
      <c r="O393" s="251"/>
    </row>
    <row r="394">
      <c r="A394" s="251"/>
      <c r="B394" s="251"/>
      <c r="C394" s="251"/>
      <c r="D394" s="251"/>
      <c r="E394" s="251"/>
      <c r="F394" s="251"/>
      <c r="G394" s="251"/>
      <c r="H394" s="251"/>
      <c r="I394" s="251"/>
      <c r="J394" s="251"/>
      <c r="K394" s="251"/>
      <c r="L394" s="251"/>
      <c r="M394" s="251"/>
      <c r="N394" s="251"/>
      <c r="O394" s="251"/>
    </row>
    <row r="395">
      <c r="A395" s="251"/>
      <c r="B395" s="251"/>
      <c r="C395" s="251"/>
      <c r="D395" s="251"/>
      <c r="E395" s="251"/>
      <c r="F395" s="251"/>
      <c r="G395" s="251"/>
      <c r="H395" s="251"/>
      <c r="I395" s="251"/>
      <c r="J395" s="251"/>
      <c r="K395" s="251"/>
      <c r="L395" s="251"/>
      <c r="M395" s="251"/>
      <c r="N395" s="251"/>
      <c r="O395" s="251"/>
    </row>
    <row r="396">
      <c r="A396" s="251"/>
      <c r="B396" s="251"/>
      <c r="C396" s="251"/>
      <c r="D396" s="251"/>
      <c r="E396" s="251"/>
      <c r="F396" s="251"/>
      <c r="G396" s="251"/>
      <c r="H396" s="251"/>
      <c r="I396" s="251"/>
      <c r="J396" s="251"/>
      <c r="K396" s="251"/>
      <c r="L396" s="251"/>
      <c r="M396" s="251"/>
      <c r="N396" s="251"/>
      <c r="O396" s="251"/>
    </row>
    <row r="397">
      <c r="A397" s="251"/>
      <c r="B397" s="251"/>
      <c r="C397" s="251"/>
      <c r="D397" s="251"/>
      <c r="E397" s="251"/>
      <c r="F397" s="251"/>
      <c r="G397" s="251"/>
      <c r="H397" s="251"/>
      <c r="I397" s="251"/>
      <c r="J397" s="251"/>
      <c r="K397" s="251"/>
      <c r="L397" s="251"/>
      <c r="M397" s="251"/>
      <c r="N397" s="251"/>
      <c r="O397" s="251"/>
    </row>
    <row r="398">
      <c r="A398" s="251"/>
      <c r="B398" s="251"/>
      <c r="C398" s="251"/>
      <c r="D398" s="251"/>
      <c r="E398" s="251"/>
      <c r="F398" s="251"/>
      <c r="G398" s="251"/>
      <c r="H398" s="251"/>
      <c r="I398" s="251"/>
      <c r="J398" s="251"/>
      <c r="K398" s="251"/>
      <c r="L398" s="251"/>
      <c r="M398" s="251"/>
      <c r="N398" s="251"/>
      <c r="O398" s="251"/>
    </row>
    <row r="399">
      <c r="A399" s="251"/>
      <c r="B399" s="251"/>
      <c r="C399" s="251"/>
      <c r="D399" s="251"/>
      <c r="E399" s="251"/>
      <c r="F399" s="251"/>
      <c r="G399" s="251"/>
      <c r="H399" s="251"/>
      <c r="I399" s="251"/>
      <c r="J399" s="251"/>
      <c r="K399" s="251"/>
      <c r="L399" s="251"/>
      <c r="M399" s="251"/>
      <c r="N399" s="251"/>
      <c r="O399" s="251"/>
    </row>
    <row r="400">
      <c r="A400" s="251"/>
      <c r="B400" s="251"/>
      <c r="C400" s="251"/>
      <c r="D400" s="251"/>
      <c r="E400" s="251"/>
      <c r="F400" s="251"/>
      <c r="G400" s="251"/>
      <c r="H400" s="251"/>
      <c r="I400" s="251"/>
      <c r="J400" s="251"/>
      <c r="K400" s="251"/>
      <c r="L400" s="251"/>
      <c r="M400" s="251"/>
      <c r="N400" s="251"/>
      <c r="O400" s="251"/>
    </row>
    <row r="401">
      <c r="A401" s="251"/>
      <c r="B401" s="251"/>
      <c r="C401" s="251"/>
      <c r="D401" s="251"/>
      <c r="E401" s="251"/>
      <c r="F401" s="251"/>
      <c r="G401" s="251"/>
      <c r="H401" s="251"/>
      <c r="I401" s="251"/>
      <c r="J401" s="251"/>
      <c r="K401" s="251"/>
      <c r="L401" s="251"/>
      <c r="M401" s="251"/>
      <c r="N401" s="251"/>
      <c r="O401" s="251"/>
    </row>
    <row r="402">
      <c r="A402" s="251"/>
      <c r="B402" s="251"/>
      <c r="C402" s="251"/>
      <c r="D402" s="251"/>
      <c r="E402" s="251"/>
      <c r="F402" s="251"/>
      <c r="G402" s="251"/>
      <c r="H402" s="251"/>
      <c r="I402" s="251"/>
      <c r="J402" s="251"/>
      <c r="K402" s="251"/>
      <c r="L402" s="251"/>
      <c r="M402" s="251"/>
      <c r="N402" s="251"/>
      <c r="O402" s="251"/>
    </row>
    <row r="403">
      <c r="A403" s="251"/>
      <c r="B403" s="251"/>
      <c r="C403" s="251"/>
      <c r="D403" s="251"/>
      <c r="E403" s="251"/>
      <c r="F403" s="251"/>
      <c r="G403" s="251"/>
      <c r="H403" s="251"/>
      <c r="I403" s="251"/>
      <c r="J403" s="251"/>
      <c r="K403" s="251"/>
      <c r="L403" s="251"/>
      <c r="M403" s="251"/>
      <c r="N403" s="251"/>
      <c r="O403" s="251"/>
    </row>
    <row r="404">
      <c r="A404" s="251"/>
      <c r="B404" s="251"/>
      <c r="C404" s="251"/>
      <c r="D404" s="251"/>
      <c r="E404" s="251"/>
      <c r="F404" s="251"/>
      <c r="G404" s="251"/>
      <c r="H404" s="251"/>
      <c r="I404" s="251"/>
      <c r="J404" s="251"/>
      <c r="K404" s="251"/>
      <c r="L404" s="251"/>
      <c r="M404" s="251"/>
      <c r="N404" s="251"/>
      <c r="O404" s="251"/>
    </row>
    <row r="405">
      <c r="A405" s="251"/>
      <c r="B405" s="251"/>
      <c r="C405" s="251"/>
      <c r="D405" s="251"/>
      <c r="E405" s="251"/>
      <c r="F405" s="251"/>
      <c r="G405" s="251"/>
      <c r="H405" s="251"/>
      <c r="I405" s="251"/>
      <c r="J405" s="251"/>
      <c r="K405" s="251"/>
      <c r="L405" s="251"/>
      <c r="M405" s="251"/>
      <c r="N405" s="251"/>
      <c r="O405" s="251"/>
    </row>
    <row r="406">
      <c r="A406" s="251"/>
      <c r="B406" s="251"/>
      <c r="C406" s="251"/>
      <c r="D406" s="251"/>
      <c r="E406" s="251"/>
      <c r="F406" s="251"/>
      <c r="G406" s="251"/>
      <c r="H406" s="251"/>
      <c r="I406" s="251"/>
      <c r="J406" s="251"/>
      <c r="K406" s="251"/>
      <c r="L406" s="251"/>
      <c r="M406" s="251"/>
      <c r="N406" s="251"/>
      <c r="O406" s="251"/>
    </row>
    <row r="407">
      <c r="A407" s="251"/>
      <c r="B407" s="251"/>
      <c r="C407" s="251"/>
      <c r="D407" s="251"/>
      <c r="E407" s="251"/>
      <c r="F407" s="251"/>
      <c r="G407" s="251"/>
      <c r="H407" s="251"/>
      <c r="I407" s="251"/>
      <c r="J407" s="251"/>
      <c r="K407" s="251"/>
      <c r="L407" s="251"/>
      <c r="M407" s="251"/>
      <c r="N407" s="251"/>
      <c r="O407" s="251"/>
    </row>
    <row r="408">
      <c r="A408" s="251"/>
      <c r="B408" s="251"/>
      <c r="C408" s="251"/>
      <c r="D408" s="251"/>
      <c r="E408" s="251"/>
      <c r="F408" s="251"/>
      <c r="G408" s="251"/>
      <c r="H408" s="251"/>
      <c r="I408" s="251"/>
      <c r="J408" s="251"/>
      <c r="K408" s="251"/>
      <c r="L408" s="251"/>
      <c r="M408" s="251"/>
      <c r="N408" s="251"/>
      <c r="O408" s="251"/>
    </row>
    <row r="409">
      <c r="A409" s="251"/>
      <c r="B409" s="251"/>
      <c r="C409" s="251"/>
      <c r="D409" s="251"/>
      <c r="E409" s="251"/>
      <c r="F409" s="251"/>
      <c r="G409" s="251"/>
      <c r="H409" s="251"/>
      <c r="I409" s="251"/>
      <c r="J409" s="251"/>
      <c r="K409" s="251"/>
      <c r="L409" s="251"/>
      <c r="M409" s="251"/>
      <c r="N409" s="251"/>
      <c r="O409" s="251"/>
    </row>
    <row r="410">
      <c r="A410" s="251"/>
      <c r="B410" s="251"/>
      <c r="C410" s="251"/>
      <c r="D410" s="251"/>
      <c r="E410" s="251"/>
      <c r="F410" s="251"/>
      <c r="G410" s="251"/>
      <c r="H410" s="251"/>
      <c r="I410" s="251"/>
      <c r="J410" s="251"/>
      <c r="K410" s="251"/>
      <c r="L410" s="251"/>
      <c r="M410" s="251"/>
      <c r="N410" s="251"/>
      <c r="O410" s="251"/>
    </row>
    <row r="411">
      <c r="A411" s="251"/>
      <c r="B411" s="251"/>
      <c r="C411" s="251"/>
      <c r="D411" s="251"/>
      <c r="E411" s="251"/>
      <c r="F411" s="251"/>
      <c r="G411" s="251"/>
      <c r="H411" s="251"/>
      <c r="I411" s="251"/>
      <c r="J411" s="251"/>
      <c r="K411" s="251"/>
      <c r="L411" s="251"/>
      <c r="M411" s="251"/>
      <c r="N411" s="251"/>
      <c r="O411" s="251"/>
    </row>
    <row r="412">
      <c r="A412" s="251"/>
      <c r="B412" s="251"/>
      <c r="C412" s="251"/>
      <c r="D412" s="251"/>
      <c r="E412" s="251"/>
      <c r="F412" s="251"/>
      <c r="G412" s="251"/>
      <c r="H412" s="251"/>
      <c r="I412" s="251"/>
      <c r="J412" s="251"/>
      <c r="K412" s="251"/>
      <c r="L412" s="251"/>
      <c r="M412" s="251"/>
      <c r="N412" s="251"/>
      <c r="O412" s="251"/>
    </row>
    <row r="413">
      <c r="A413" s="251"/>
      <c r="B413" s="251"/>
      <c r="C413" s="251"/>
      <c r="D413" s="251"/>
      <c r="E413" s="251"/>
      <c r="F413" s="251"/>
      <c r="G413" s="251"/>
      <c r="H413" s="251"/>
      <c r="I413" s="251"/>
      <c r="J413" s="251"/>
      <c r="K413" s="251"/>
      <c r="L413" s="251"/>
      <c r="M413" s="251"/>
      <c r="N413" s="251"/>
      <c r="O413" s="251"/>
    </row>
    <row r="414">
      <c r="A414" s="251"/>
      <c r="B414" s="251"/>
      <c r="C414" s="251"/>
      <c r="D414" s="251"/>
      <c r="E414" s="251"/>
      <c r="F414" s="251"/>
      <c r="G414" s="251"/>
      <c r="H414" s="251"/>
      <c r="I414" s="251"/>
      <c r="J414" s="251"/>
      <c r="K414" s="251"/>
      <c r="L414" s="251"/>
      <c r="M414" s="251"/>
      <c r="N414" s="251"/>
      <c r="O414" s="251"/>
    </row>
    <row r="415">
      <c r="A415" s="251"/>
      <c r="B415" s="251"/>
      <c r="C415" s="251"/>
      <c r="D415" s="251"/>
      <c r="E415" s="251"/>
      <c r="F415" s="251"/>
      <c r="G415" s="251"/>
      <c r="H415" s="251"/>
      <c r="I415" s="251"/>
      <c r="J415" s="251"/>
      <c r="K415" s="251"/>
      <c r="L415" s="251"/>
      <c r="M415" s="251"/>
      <c r="N415" s="251"/>
      <c r="O415" s="251"/>
    </row>
    <row r="416">
      <c r="A416" s="251"/>
      <c r="B416" s="251"/>
      <c r="C416" s="251"/>
      <c r="D416" s="251"/>
      <c r="E416" s="251"/>
      <c r="F416" s="251"/>
      <c r="G416" s="251"/>
      <c r="H416" s="251"/>
      <c r="I416" s="251"/>
      <c r="J416" s="251"/>
      <c r="K416" s="251"/>
      <c r="L416" s="251"/>
      <c r="M416" s="251"/>
      <c r="N416" s="251"/>
      <c r="O416" s="251"/>
    </row>
    <row r="417">
      <c r="A417" s="251"/>
      <c r="B417" s="251"/>
      <c r="C417" s="251"/>
      <c r="D417" s="251"/>
      <c r="E417" s="251"/>
      <c r="F417" s="251"/>
      <c r="G417" s="251"/>
      <c r="H417" s="251"/>
      <c r="I417" s="251"/>
      <c r="J417" s="251"/>
      <c r="K417" s="251"/>
      <c r="L417" s="251"/>
      <c r="M417" s="251"/>
      <c r="N417" s="251"/>
      <c r="O417" s="251"/>
    </row>
    <row r="418">
      <c r="A418" s="251"/>
      <c r="B418" s="251"/>
      <c r="C418" s="251"/>
      <c r="D418" s="251"/>
      <c r="E418" s="251"/>
      <c r="F418" s="251"/>
      <c r="G418" s="251"/>
      <c r="H418" s="251"/>
      <c r="I418" s="251"/>
      <c r="J418" s="251"/>
      <c r="K418" s="251"/>
      <c r="L418" s="251"/>
      <c r="M418" s="251"/>
      <c r="N418" s="251"/>
      <c r="O418" s="251"/>
    </row>
    <row r="419">
      <c r="A419" s="251"/>
      <c r="B419" s="251"/>
      <c r="C419" s="251"/>
      <c r="D419" s="251"/>
      <c r="E419" s="251"/>
      <c r="F419" s="251"/>
      <c r="G419" s="251"/>
      <c r="H419" s="251"/>
      <c r="I419" s="251"/>
      <c r="J419" s="251"/>
      <c r="K419" s="251"/>
      <c r="L419" s="251"/>
      <c r="M419" s="251"/>
      <c r="N419" s="251"/>
      <c r="O419" s="251"/>
    </row>
    <row r="420">
      <c r="A420" s="251"/>
      <c r="B420" s="251"/>
      <c r="C420" s="251"/>
      <c r="D420" s="251"/>
      <c r="E420" s="251"/>
      <c r="F420" s="251"/>
      <c r="G420" s="251"/>
      <c r="H420" s="251"/>
      <c r="I420" s="251"/>
      <c r="J420" s="251"/>
      <c r="K420" s="251"/>
      <c r="L420" s="251"/>
      <c r="M420" s="251"/>
      <c r="N420" s="251"/>
      <c r="O420" s="251"/>
    </row>
    <row r="421">
      <c r="A421" s="251"/>
      <c r="B421" s="251"/>
      <c r="C421" s="251"/>
      <c r="D421" s="251"/>
      <c r="E421" s="251"/>
      <c r="F421" s="251"/>
      <c r="G421" s="251"/>
      <c r="H421" s="251"/>
      <c r="I421" s="251"/>
      <c r="J421" s="251"/>
      <c r="K421" s="251"/>
      <c r="L421" s="251"/>
      <c r="M421" s="251"/>
      <c r="N421" s="251"/>
      <c r="O421" s="251"/>
    </row>
    <row r="422">
      <c r="A422" s="251"/>
      <c r="B422" s="251"/>
      <c r="C422" s="251"/>
      <c r="D422" s="251"/>
      <c r="E422" s="251"/>
      <c r="F422" s="251"/>
      <c r="G422" s="251"/>
      <c r="H422" s="251"/>
      <c r="I422" s="251"/>
      <c r="J422" s="251"/>
      <c r="K422" s="251"/>
      <c r="L422" s="251"/>
      <c r="M422" s="251"/>
      <c r="N422" s="251"/>
      <c r="O422" s="251"/>
    </row>
    <row r="423">
      <c r="A423" s="251"/>
      <c r="B423" s="251"/>
      <c r="C423" s="251"/>
      <c r="D423" s="251"/>
      <c r="E423" s="251"/>
      <c r="F423" s="251"/>
      <c r="G423" s="251"/>
      <c r="H423" s="251"/>
      <c r="I423" s="251"/>
      <c r="J423" s="251"/>
      <c r="K423" s="251"/>
      <c r="L423" s="251"/>
      <c r="M423" s="251"/>
      <c r="N423" s="251"/>
      <c r="O423" s="251"/>
    </row>
    <row r="424">
      <c r="A424" s="251"/>
      <c r="B424" s="251"/>
      <c r="C424" s="251"/>
      <c r="D424" s="251"/>
      <c r="E424" s="251"/>
      <c r="F424" s="251"/>
      <c r="G424" s="251"/>
      <c r="H424" s="251"/>
      <c r="I424" s="251"/>
      <c r="J424" s="251"/>
      <c r="K424" s="251"/>
      <c r="L424" s="251"/>
      <c r="M424" s="251"/>
      <c r="N424" s="251"/>
      <c r="O424" s="251"/>
    </row>
    <row r="425">
      <c r="A425" s="251"/>
      <c r="B425" s="251"/>
      <c r="C425" s="251"/>
      <c r="D425" s="251"/>
      <c r="E425" s="251"/>
      <c r="F425" s="251"/>
      <c r="G425" s="251"/>
      <c r="H425" s="251"/>
      <c r="I425" s="251"/>
      <c r="J425" s="251"/>
      <c r="K425" s="251"/>
      <c r="L425" s="251"/>
      <c r="M425" s="251"/>
      <c r="N425" s="251"/>
      <c r="O425" s="251"/>
    </row>
    <row r="426">
      <c r="A426" s="251"/>
      <c r="B426" s="251"/>
      <c r="C426" s="251"/>
      <c r="D426" s="251"/>
      <c r="E426" s="251"/>
      <c r="F426" s="251"/>
      <c r="G426" s="251"/>
      <c r="H426" s="251"/>
      <c r="I426" s="251"/>
      <c r="J426" s="251"/>
      <c r="K426" s="251"/>
      <c r="L426" s="251"/>
      <c r="M426" s="251"/>
      <c r="N426" s="251"/>
      <c r="O426" s="251"/>
    </row>
    <row r="427">
      <c r="A427" s="251"/>
      <c r="B427" s="251"/>
      <c r="C427" s="251"/>
      <c r="D427" s="251"/>
      <c r="E427" s="251"/>
      <c r="F427" s="251"/>
      <c r="G427" s="251"/>
      <c r="H427" s="251"/>
      <c r="I427" s="251"/>
      <c r="J427" s="251"/>
      <c r="K427" s="251"/>
      <c r="L427" s="251"/>
      <c r="M427" s="251"/>
      <c r="N427" s="251"/>
      <c r="O427" s="251"/>
    </row>
    <row r="428">
      <c r="A428" s="251"/>
      <c r="B428" s="251"/>
      <c r="C428" s="251"/>
      <c r="D428" s="251"/>
      <c r="E428" s="251"/>
      <c r="F428" s="251"/>
      <c r="G428" s="251"/>
      <c r="H428" s="251"/>
      <c r="I428" s="251"/>
      <c r="J428" s="251"/>
      <c r="K428" s="251"/>
      <c r="L428" s="251"/>
      <c r="M428" s="251"/>
      <c r="N428" s="251"/>
      <c r="O428" s="251"/>
    </row>
    <row r="429">
      <c r="A429" s="251"/>
      <c r="B429" s="251"/>
      <c r="C429" s="251"/>
      <c r="D429" s="251"/>
      <c r="E429" s="251"/>
      <c r="F429" s="251"/>
      <c r="G429" s="251"/>
      <c r="H429" s="251"/>
      <c r="I429" s="251"/>
      <c r="J429" s="251"/>
      <c r="K429" s="251"/>
      <c r="L429" s="251"/>
      <c r="M429" s="251"/>
      <c r="N429" s="251"/>
      <c r="O429" s="251"/>
    </row>
    <row r="430">
      <c r="A430" s="251"/>
      <c r="B430" s="251"/>
      <c r="C430" s="251"/>
      <c r="D430" s="251"/>
      <c r="E430" s="251"/>
      <c r="F430" s="251"/>
      <c r="G430" s="251"/>
      <c r="H430" s="251"/>
      <c r="I430" s="251"/>
      <c r="J430" s="251"/>
      <c r="K430" s="251"/>
      <c r="L430" s="251"/>
      <c r="M430" s="251"/>
      <c r="N430" s="251"/>
      <c r="O430" s="251"/>
    </row>
    <row r="431">
      <c r="A431" s="251"/>
      <c r="B431" s="251"/>
      <c r="C431" s="251"/>
      <c r="D431" s="251"/>
      <c r="E431" s="251"/>
      <c r="F431" s="251"/>
      <c r="G431" s="251"/>
      <c r="H431" s="251"/>
      <c r="I431" s="251"/>
      <c r="J431" s="251"/>
      <c r="K431" s="251"/>
      <c r="L431" s="251"/>
      <c r="M431" s="251"/>
      <c r="N431" s="251"/>
      <c r="O431" s="251"/>
    </row>
    <row r="432">
      <c r="A432" s="251"/>
      <c r="B432" s="251"/>
      <c r="C432" s="251"/>
      <c r="D432" s="251"/>
      <c r="E432" s="251"/>
      <c r="F432" s="251"/>
      <c r="G432" s="251"/>
      <c r="H432" s="251"/>
      <c r="I432" s="251"/>
      <c r="J432" s="251"/>
      <c r="K432" s="251"/>
      <c r="L432" s="251"/>
      <c r="M432" s="251"/>
      <c r="N432" s="251"/>
      <c r="O432" s="251"/>
    </row>
    <row r="433">
      <c r="A433" s="251"/>
      <c r="B433" s="251"/>
      <c r="C433" s="251"/>
      <c r="D433" s="251"/>
      <c r="E433" s="251"/>
      <c r="F433" s="251"/>
      <c r="G433" s="251"/>
      <c r="H433" s="251"/>
      <c r="I433" s="251"/>
      <c r="J433" s="251"/>
      <c r="K433" s="251"/>
      <c r="L433" s="251"/>
      <c r="M433" s="251"/>
      <c r="N433" s="251"/>
      <c r="O433" s="251"/>
    </row>
    <row r="434">
      <c r="A434" s="251"/>
      <c r="B434" s="251"/>
      <c r="C434" s="251"/>
      <c r="D434" s="251"/>
      <c r="E434" s="251"/>
      <c r="F434" s="251"/>
      <c r="G434" s="251"/>
      <c r="H434" s="251"/>
      <c r="I434" s="251"/>
      <c r="J434" s="251"/>
      <c r="K434" s="251"/>
      <c r="L434" s="251"/>
      <c r="M434" s="251"/>
      <c r="N434" s="251"/>
      <c r="O434" s="251"/>
    </row>
    <row r="435">
      <c r="A435" s="251"/>
      <c r="B435" s="251"/>
      <c r="C435" s="251"/>
      <c r="D435" s="251"/>
      <c r="E435" s="251"/>
      <c r="F435" s="251"/>
      <c r="G435" s="251"/>
      <c r="H435" s="251"/>
      <c r="I435" s="251"/>
      <c r="J435" s="251"/>
      <c r="K435" s="251"/>
      <c r="L435" s="251"/>
      <c r="M435" s="251"/>
      <c r="N435" s="251"/>
      <c r="O435" s="251"/>
    </row>
    <row r="436">
      <c r="A436" s="251"/>
      <c r="B436" s="251"/>
      <c r="C436" s="251"/>
      <c r="D436" s="251"/>
      <c r="E436" s="251"/>
      <c r="F436" s="251"/>
      <c r="G436" s="251"/>
      <c r="H436" s="251"/>
      <c r="I436" s="251"/>
      <c r="J436" s="251"/>
      <c r="K436" s="251"/>
      <c r="L436" s="251"/>
      <c r="M436" s="251"/>
      <c r="N436" s="251"/>
      <c r="O436" s="251"/>
    </row>
    <row r="437">
      <c r="A437" s="251"/>
      <c r="B437" s="251"/>
      <c r="C437" s="251"/>
      <c r="D437" s="251"/>
      <c r="E437" s="251"/>
      <c r="F437" s="251"/>
      <c r="G437" s="251"/>
      <c r="H437" s="251"/>
      <c r="I437" s="251"/>
      <c r="J437" s="251"/>
      <c r="K437" s="251"/>
      <c r="L437" s="251"/>
      <c r="M437" s="251"/>
      <c r="N437" s="251"/>
      <c r="O437" s="251"/>
    </row>
    <row r="438">
      <c r="A438" s="251"/>
      <c r="B438" s="251"/>
      <c r="C438" s="251"/>
      <c r="D438" s="251"/>
      <c r="E438" s="251"/>
      <c r="F438" s="251"/>
      <c r="G438" s="251"/>
      <c r="H438" s="251"/>
      <c r="I438" s="251"/>
      <c r="J438" s="251"/>
      <c r="K438" s="251"/>
      <c r="L438" s="251"/>
      <c r="M438" s="251"/>
      <c r="N438" s="251"/>
      <c r="O438" s="251"/>
    </row>
    <row r="439">
      <c r="A439" s="251"/>
      <c r="B439" s="251"/>
      <c r="C439" s="251"/>
      <c r="D439" s="251"/>
      <c r="E439" s="251"/>
      <c r="F439" s="251"/>
      <c r="G439" s="251"/>
      <c r="H439" s="251"/>
      <c r="I439" s="251"/>
      <c r="J439" s="251"/>
      <c r="K439" s="251"/>
      <c r="L439" s="251"/>
      <c r="M439" s="251"/>
      <c r="N439" s="251"/>
      <c r="O439" s="251"/>
    </row>
    <row r="440">
      <c r="A440" s="251"/>
      <c r="B440" s="251"/>
      <c r="C440" s="251"/>
      <c r="D440" s="251"/>
      <c r="E440" s="251"/>
      <c r="F440" s="251"/>
      <c r="G440" s="251"/>
      <c r="H440" s="251"/>
      <c r="I440" s="251"/>
      <c r="J440" s="251"/>
      <c r="K440" s="251"/>
      <c r="L440" s="251"/>
      <c r="M440" s="251"/>
      <c r="N440" s="251"/>
      <c r="O440" s="251"/>
    </row>
    <row r="441">
      <c r="A441" s="251"/>
      <c r="B441" s="251"/>
      <c r="C441" s="251"/>
      <c r="D441" s="251"/>
      <c r="E441" s="251"/>
      <c r="F441" s="251"/>
      <c r="G441" s="251"/>
      <c r="H441" s="251"/>
      <c r="I441" s="251"/>
      <c r="J441" s="251"/>
      <c r="K441" s="251"/>
      <c r="L441" s="251"/>
      <c r="M441" s="251"/>
      <c r="N441" s="251"/>
      <c r="O441" s="251"/>
    </row>
    <row r="442">
      <c r="A442" s="251"/>
      <c r="B442" s="251"/>
      <c r="C442" s="251"/>
      <c r="D442" s="251"/>
      <c r="E442" s="251"/>
      <c r="F442" s="251"/>
      <c r="G442" s="251"/>
      <c r="H442" s="251"/>
      <c r="I442" s="251"/>
      <c r="J442" s="251"/>
      <c r="K442" s="251"/>
      <c r="L442" s="251"/>
      <c r="M442" s="251"/>
      <c r="N442" s="251"/>
      <c r="O442" s="251"/>
    </row>
    <row r="443">
      <c r="A443" s="251"/>
      <c r="B443" s="251"/>
      <c r="C443" s="251"/>
      <c r="D443" s="251"/>
      <c r="E443" s="251"/>
      <c r="F443" s="251"/>
      <c r="G443" s="251"/>
      <c r="H443" s="251"/>
      <c r="I443" s="251"/>
      <c r="J443" s="251"/>
      <c r="K443" s="251"/>
      <c r="L443" s="251"/>
      <c r="M443" s="251"/>
      <c r="N443" s="251"/>
      <c r="O443" s="251"/>
    </row>
    <row r="444">
      <c r="A444" s="251"/>
      <c r="B444" s="251"/>
      <c r="C444" s="251"/>
      <c r="D444" s="251"/>
      <c r="E444" s="251"/>
      <c r="F444" s="251"/>
      <c r="G444" s="251"/>
      <c r="H444" s="251"/>
      <c r="I444" s="251"/>
      <c r="J444" s="251"/>
      <c r="K444" s="251"/>
      <c r="L444" s="251"/>
      <c r="M444" s="251"/>
      <c r="N444" s="251"/>
      <c r="O444" s="251"/>
    </row>
    <row r="445">
      <c r="A445" s="251"/>
      <c r="B445" s="251"/>
      <c r="C445" s="251"/>
      <c r="D445" s="251"/>
      <c r="E445" s="251"/>
      <c r="F445" s="251"/>
      <c r="G445" s="251"/>
      <c r="H445" s="251"/>
      <c r="I445" s="251"/>
      <c r="J445" s="251"/>
      <c r="K445" s="251"/>
      <c r="L445" s="251"/>
      <c r="M445" s="251"/>
      <c r="N445" s="251"/>
      <c r="O445" s="251"/>
    </row>
    <row r="446">
      <c r="A446" s="251"/>
      <c r="B446" s="251"/>
      <c r="C446" s="251"/>
      <c r="D446" s="251"/>
      <c r="E446" s="251"/>
      <c r="F446" s="251"/>
      <c r="G446" s="251"/>
      <c r="H446" s="251"/>
      <c r="I446" s="251"/>
      <c r="J446" s="251"/>
      <c r="K446" s="251"/>
      <c r="L446" s="251"/>
      <c r="M446" s="251"/>
      <c r="N446" s="251"/>
      <c r="O446" s="251"/>
    </row>
    <row r="447">
      <c r="A447" s="251"/>
      <c r="B447" s="251"/>
      <c r="C447" s="251"/>
      <c r="D447" s="251"/>
      <c r="E447" s="251"/>
      <c r="F447" s="251"/>
      <c r="G447" s="251"/>
      <c r="H447" s="251"/>
      <c r="I447" s="251"/>
      <c r="J447" s="251"/>
      <c r="K447" s="251"/>
      <c r="L447" s="251"/>
      <c r="M447" s="251"/>
      <c r="N447" s="251"/>
      <c r="O447" s="251"/>
    </row>
    <row r="448">
      <c r="A448" s="251"/>
      <c r="B448" s="251"/>
      <c r="C448" s="251"/>
      <c r="D448" s="251"/>
      <c r="E448" s="251"/>
      <c r="F448" s="251"/>
      <c r="G448" s="251"/>
      <c r="H448" s="251"/>
      <c r="I448" s="251"/>
      <c r="J448" s="251"/>
      <c r="K448" s="251"/>
      <c r="L448" s="251"/>
      <c r="M448" s="251"/>
      <c r="N448" s="251"/>
      <c r="O448" s="251"/>
    </row>
    <row r="449">
      <c r="A449" s="251"/>
      <c r="B449" s="251"/>
      <c r="C449" s="251"/>
      <c r="D449" s="251"/>
      <c r="E449" s="251"/>
      <c r="F449" s="251"/>
      <c r="G449" s="251"/>
      <c r="H449" s="251"/>
      <c r="I449" s="251"/>
      <c r="J449" s="251"/>
      <c r="K449" s="251"/>
      <c r="L449" s="251"/>
      <c r="M449" s="251"/>
      <c r="N449" s="251"/>
      <c r="O449" s="251"/>
    </row>
    <row r="450">
      <c r="A450" s="251"/>
      <c r="B450" s="251"/>
      <c r="C450" s="251"/>
      <c r="D450" s="251"/>
      <c r="E450" s="251"/>
      <c r="F450" s="251"/>
      <c r="G450" s="251"/>
      <c r="H450" s="251"/>
      <c r="I450" s="251"/>
      <c r="J450" s="251"/>
      <c r="K450" s="251"/>
      <c r="L450" s="251"/>
      <c r="M450" s="251"/>
      <c r="N450" s="251"/>
      <c r="O450" s="251"/>
    </row>
    <row r="451">
      <c r="A451" s="251"/>
      <c r="B451" s="251"/>
      <c r="C451" s="251"/>
      <c r="D451" s="251"/>
      <c r="E451" s="251"/>
      <c r="F451" s="251"/>
      <c r="G451" s="251"/>
      <c r="H451" s="251"/>
      <c r="I451" s="251"/>
      <c r="J451" s="251"/>
      <c r="K451" s="251"/>
      <c r="L451" s="251"/>
      <c r="M451" s="251"/>
      <c r="N451" s="251"/>
      <c r="O451" s="251"/>
    </row>
    <row r="452">
      <c r="A452" s="251"/>
      <c r="B452" s="251"/>
      <c r="C452" s="251"/>
      <c r="D452" s="251"/>
      <c r="E452" s="251"/>
      <c r="F452" s="251"/>
      <c r="G452" s="251"/>
      <c r="H452" s="251"/>
      <c r="I452" s="251"/>
      <c r="J452" s="251"/>
      <c r="K452" s="251"/>
      <c r="L452" s="251"/>
      <c r="M452" s="251"/>
      <c r="N452" s="251"/>
      <c r="O452" s="251"/>
    </row>
    <row r="453">
      <c r="A453" s="251"/>
      <c r="B453" s="251"/>
      <c r="C453" s="251"/>
      <c r="D453" s="251"/>
      <c r="E453" s="251"/>
      <c r="F453" s="251"/>
      <c r="G453" s="251"/>
      <c r="H453" s="251"/>
      <c r="I453" s="251"/>
      <c r="J453" s="251"/>
      <c r="K453" s="251"/>
      <c r="L453" s="251"/>
      <c r="M453" s="251"/>
      <c r="N453" s="251"/>
      <c r="O453" s="251"/>
    </row>
    <row r="454">
      <c r="A454" s="251"/>
      <c r="B454" s="251"/>
      <c r="C454" s="251"/>
      <c r="D454" s="251"/>
      <c r="E454" s="251"/>
      <c r="F454" s="251"/>
      <c r="G454" s="251"/>
      <c r="H454" s="251"/>
      <c r="I454" s="251"/>
      <c r="J454" s="251"/>
      <c r="K454" s="251"/>
      <c r="L454" s="251"/>
      <c r="M454" s="251"/>
      <c r="N454" s="251"/>
      <c r="O454" s="251"/>
    </row>
    <row r="455">
      <c r="A455" s="251"/>
      <c r="B455" s="251"/>
      <c r="C455" s="251"/>
      <c r="D455" s="251"/>
      <c r="E455" s="251"/>
      <c r="F455" s="251"/>
      <c r="G455" s="251"/>
      <c r="H455" s="251"/>
      <c r="I455" s="251"/>
      <c r="J455" s="251"/>
      <c r="K455" s="251"/>
      <c r="L455" s="251"/>
      <c r="M455" s="251"/>
      <c r="N455" s="251"/>
      <c r="O455" s="251"/>
    </row>
    <row r="456">
      <c r="A456" s="251"/>
      <c r="B456" s="251"/>
      <c r="C456" s="251"/>
      <c r="D456" s="251"/>
      <c r="E456" s="251"/>
      <c r="F456" s="251"/>
      <c r="G456" s="251"/>
      <c r="H456" s="251"/>
      <c r="I456" s="251"/>
      <c r="J456" s="251"/>
      <c r="K456" s="251"/>
      <c r="L456" s="251"/>
      <c r="M456" s="251"/>
      <c r="N456" s="251"/>
      <c r="O456" s="251"/>
    </row>
    <row r="457">
      <c r="A457" s="251"/>
      <c r="B457" s="251"/>
      <c r="C457" s="251"/>
      <c r="D457" s="251"/>
      <c r="E457" s="251"/>
      <c r="F457" s="251"/>
      <c r="G457" s="251"/>
      <c r="H457" s="251"/>
      <c r="I457" s="251"/>
      <c r="J457" s="251"/>
      <c r="K457" s="251"/>
      <c r="L457" s="251"/>
      <c r="M457" s="251"/>
      <c r="N457" s="251"/>
      <c r="O457" s="251"/>
    </row>
    <row r="458">
      <c r="A458" s="251"/>
      <c r="B458" s="251"/>
      <c r="C458" s="251"/>
      <c r="D458" s="251"/>
      <c r="E458" s="251"/>
      <c r="F458" s="251"/>
      <c r="G458" s="251"/>
      <c r="H458" s="251"/>
      <c r="I458" s="251"/>
      <c r="J458" s="251"/>
      <c r="K458" s="251"/>
      <c r="L458" s="251"/>
      <c r="M458" s="251"/>
      <c r="N458" s="251"/>
      <c r="O458" s="251"/>
    </row>
    <row r="459">
      <c r="A459" s="251"/>
      <c r="B459" s="251"/>
      <c r="C459" s="251"/>
      <c r="D459" s="251"/>
      <c r="E459" s="251"/>
      <c r="F459" s="251"/>
      <c r="G459" s="251"/>
      <c r="H459" s="251"/>
      <c r="I459" s="251"/>
      <c r="J459" s="251"/>
      <c r="K459" s="251"/>
      <c r="L459" s="251"/>
      <c r="M459" s="251"/>
      <c r="N459" s="251"/>
      <c r="O459" s="251"/>
    </row>
    <row r="460">
      <c r="A460" s="251"/>
      <c r="B460" s="251"/>
      <c r="C460" s="251"/>
      <c r="D460" s="251"/>
      <c r="E460" s="251"/>
      <c r="F460" s="251"/>
      <c r="G460" s="251"/>
      <c r="H460" s="251"/>
      <c r="I460" s="251"/>
      <c r="J460" s="251"/>
      <c r="K460" s="251"/>
      <c r="L460" s="251"/>
      <c r="M460" s="251"/>
      <c r="N460" s="251"/>
      <c r="O460" s="251"/>
    </row>
    <row r="461">
      <c r="A461" s="251"/>
      <c r="B461" s="251"/>
      <c r="C461" s="251"/>
      <c r="D461" s="251"/>
      <c r="E461" s="251"/>
      <c r="F461" s="251"/>
      <c r="G461" s="251"/>
      <c r="H461" s="251"/>
      <c r="I461" s="251"/>
      <c r="J461" s="251"/>
      <c r="K461" s="251"/>
      <c r="L461" s="251"/>
      <c r="M461" s="251"/>
      <c r="N461" s="251"/>
      <c r="O461" s="251"/>
    </row>
    <row r="462">
      <c r="A462" s="251"/>
      <c r="B462" s="251"/>
      <c r="C462" s="251"/>
      <c r="D462" s="251"/>
      <c r="E462" s="251"/>
      <c r="F462" s="251"/>
      <c r="G462" s="251"/>
      <c r="H462" s="251"/>
      <c r="I462" s="251"/>
      <c r="J462" s="251"/>
      <c r="K462" s="251"/>
      <c r="L462" s="251"/>
      <c r="M462" s="251"/>
      <c r="N462" s="251"/>
      <c r="O462" s="251"/>
    </row>
    <row r="463">
      <c r="A463" s="251"/>
      <c r="B463" s="251"/>
      <c r="C463" s="251"/>
      <c r="D463" s="251"/>
      <c r="E463" s="251"/>
      <c r="F463" s="251"/>
      <c r="G463" s="251"/>
      <c r="H463" s="251"/>
      <c r="I463" s="251"/>
      <c r="J463" s="251"/>
      <c r="K463" s="251"/>
      <c r="L463" s="251"/>
      <c r="M463" s="251"/>
      <c r="N463" s="251"/>
      <c r="O463" s="251"/>
    </row>
    <row r="464">
      <c r="A464" s="251"/>
      <c r="B464" s="251"/>
      <c r="C464" s="251"/>
      <c r="D464" s="251"/>
      <c r="E464" s="251"/>
      <c r="F464" s="251"/>
      <c r="G464" s="251"/>
      <c r="H464" s="251"/>
      <c r="I464" s="251"/>
      <c r="J464" s="251"/>
      <c r="K464" s="251"/>
      <c r="L464" s="251"/>
      <c r="M464" s="251"/>
      <c r="N464" s="251"/>
      <c r="O464" s="251"/>
    </row>
    <row r="465">
      <c r="A465" s="251"/>
      <c r="B465" s="251"/>
      <c r="C465" s="251"/>
      <c r="D465" s="251"/>
      <c r="E465" s="251"/>
      <c r="F465" s="251"/>
      <c r="G465" s="251"/>
      <c r="H465" s="251"/>
      <c r="I465" s="251"/>
      <c r="J465" s="251"/>
      <c r="K465" s="251"/>
      <c r="L465" s="251"/>
      <c r="M465" s="251"/>
      <c r="N465" s="251"/>
      <c r="O465" s="251"/>
    </row>
    <row r="466">
      <c r="A466" s="251"/>
      <c r="B466" s="251"/>
      <c r="C466" s="251"/>
      <c r="D466" s="251"/>
      <c r="E466" s="251"/>
      <c r="F466" s="251"/>
      <c r="G466" s="251"/>
      <c r="H466" s="251"/>
      <c r="I466" s="251"/>
      <c r="J466" s="251"/>
      <c r="K466" s="251"/>
      <c r="L466" s="251"/>
      <c r="M466" s="251"/>
      <c r="N466" s="251"/>
      <c r="O466" s="251"/>
    </row>
    <row r="467">
      <c r="A467" s="251"/>
      <c r="B467" s="251"/>
      <c r="C467" s="251"/>
      <c r="D467" s="251"/>
      <c r="E467" s="251"/>
      <c r="F467" s="251"/>
      <c r="G467" s="251"/>
      <c r="H467" s="251"/>
      <c r="I467" s="251"/>
      <c r="J467" s="251"/>
      <c r="K467" s="251"/>
      <c r="L467" s="251"/>
      <c r="M467" s="251"/>
      <c r="N467" s="251"/>
      <c r="O467" s="251"/>
    </row>
    <row r="468">
      <c r="A468" s="251"/>
      <c r="B468" s="251"/>
      <c r="C468" s="251"/>
      <c r="D468" s="251"/>
      <c r="E468" s="251"/>
      <c r="F468" s="251"/>
      <c r="G468" s="251"/>
      <c r="H468" s="251"/>
      <c r="I468" s="251"/>
      <c r="J468" s="251"/>
      <c r="K468" s="251"/>
      <c r="L468" s="251"/>
      <c r="M468" s="251"/>
      <c r="N468" s="251"/>
      <c r="O468" s="251"/>
    </row>
    <row r="469">
      <c r="A469" s="251"/>
      <c r="B469" s="251"/>
      <c r="C469" s="251"/>
      <c r="D469" s="251"/>
      <c r="E469" s="251"/>
      <c r="F469" s="251"/>
      <c r="G469" s="251"/>
      <c r="H469" s="251"/>
      <c r="I469" s="251"/>
      <c r="J469" s="251"/>
      <c r="K469" s="251"/>
      <c r="L469" s="251"/>
      <c r="M469" s="251"/>
      <c r="N469" s="251"/>
      <c r="O469" s="251"/>
    </row>
    <row r="470">
      <c r="A470" s="251"/>
      <c r="B470" s="251"/>
      <c r="C470" s="251"/>
      <c r="D470" s="251"/>
      <c r="E470" s="251"/>
      <c r="F470" s="251"/>
      <c r="G470" s="251"/>
      <c r="H470" s="251"/>
      <c r="I470" s="251"/>
      <c r="J470" s="251"/>
      <c r="K470" s="251"/>
      <c r="L470" s="251"/>
      <c r="M470" s="251"/>
      <c r="N470" s="251"/>
      <c r="O470" s="251"/>
    </row>
    <row r="471">
      <c r="A471" s="251"/>
      <c r="B471" s="251"/>
      <c r="C471" s="251"/>
      <c r="D471" s="251"/>
      <c r="E471" s="251"/>
      <c r="F471" s="251"/>
      <c r="G471" s="251"/>
      <c r="H471" s="251"/>
      <c r="I471" s="251"/>
      <c r="J471" s="251"/>
      <c r="K471" s="251"/>
      <c r="L471" s="251"/>
      <c r="M471" s="251"/>
      <c r="N471" s="251"/>
      <c r="O471" s="251"/>
    </row>
    <row r="472">
      <c r="A472" s="251"/>
      <c r="B472" s="251"/>
      <c r="C472" s="251"/>
      <c r="D472" s="251"/>
      <c r="E472" s="251"/>
      <c r="F472" s="251"/>
      <c r="G472" s="251"/>
      <c r="H472" s="251"/>
      <c r="I472" s="251"/>
      <c r="J472" s="251"/>
      <c r="K472" s="251"/>
      <c r="L472" s="251"/>
      <c r="M472" s="251"/>
      <c r="N472" s="251"/>
      <c r="O472" s="251"/>
    </row>
    <row r="473">
      <c r="A473" s="251"/>
      <c r="B473" s="251"/>
      <c r="C473" s="251"/>
      <c r="D473" s="251"/>
      <c r="E473" s="251"/>
      <c r="F473" s="251"/>
      <c r="G473" s="251"/>
      <c r="H473" s="251"/>
      <c r="I473" s="251"/>
      <c r="J473" s="251"/>
      <c r="K473" s="251"/>
      <c r="L473" s="251"/>
      <c r="M473" s="251"/>
      <c r="N473" s="251"/>
      <c r="O473" s="251"/>
    </row>
    <row r="474">
      <c r="A474" s="251"/>
      <c r="B474" s="251"/>
      <c r="C474" s="251"/>
      <c r="D474" s="251"/>
      <c r="E474" s="251"/>
      <c r="F474" s="251"/>
      <c r="G474" s="251"/>
      <c r="H474" s="251"/>
      <c r="I474" s="251"/>
      <c r="J474" s="251"/>
      <c r="K474" s="251"/>
      <c r="L474" s="251"/>
      <c r="M474" s="251"/>
      <c r="N474" s="251"/>
      <c r="O474" s="251"/>
    </row>
    <row r="475">
      <c r="A475" s="251"/>
      <c r="B475" s="251"/>
      <c r="C475" s="251"/>
      <c r="D475" s="251"/>
      <c r="E475" s="251"/>
      <c r="F475" s="251"/>
      <c r="G475" s="251"/>
      <c r="H475" s="251"/>
      <c r="I475" s="251"/>
      <c r="J475" s="251"/>
      <c r="K475" s="251"/>
      <c r="L475" s="251"/>
      <c r="M475" s="251"/>
      <c r="N475" s="251"/>
      <c r="O475" s="251"/>
    </row>
    <row r="476">
      <c r="A476" s="251"/>
      <c r="B476" s="251"/>
      <c r="C476" s="251"/>
      <c r="D476" s="251"/>
      <c r="E476" s="251"/>
      <c r="F476" s="251"/>
      <c r="G476" s="251"/>
      <c r="H476" s="251"/>
      <c r="I476" s="251"/>
      <c r="J476" s="251"/>
      <c r="K476" s="251"/>
      <c r="L476" s="251"/>
      <c r="M476" s="251"/>
      <c r="N476" s="251"/>
      <c r="O476" s="251"/>
    </row>
    <row r="477">
      <c r="A477" s="251"/>
      <c r="B477" s="251"/>
      <c r="C477" s="251"/>
      <c r="D477" s="251"/>
      <c r="E477" s="251"/>
      <c r="F477" s="251"/>
      <c r="G477" s="251"/>
      <c r="H477" s="251"/>
      <c r="I477" s="251"/>
      <c r="J477" s="251"/>
      <c r="K477" s="251"/>
      <c r="L477" s="251"/>
      <c r="M477" s="251"/>
      <c r="N477" s="251"/>
      <c r="O477" s="251"/>
    </row>
    <row r="478">
      <c r="A478" s="251"/>
      <c r="B478" s="251"/>
      <c r="C478" s="251"/>
      <c r="D478" s="251"/>
      <c r="E478" s="251"/>
      <c r="F478" s="251"/>
      <c r="G478" s="251"/>
      <c r="H478" s="251"/>
      <c r="I478" s="251"/>
      <c r="J478" s="251"/>
      <c r="K478" s="251"/>
      <c r="L478" s="251"/>
      <c r="M478" s="251"/>
      <c r="N478" s="251"/>
      <c r="O478" s="251"/>
    </row>
    <row r="479">
      <c r="A479" s="251"/>
      <c r="B479" s="251"/>
      <c r="C479" s="251"/>
      <c r="D479" s="251"/>
      <c r="E479" s="251"/>
      <c r="F479" s="251"/>
      <c r="G479" s="251"/>
      <c r="H479" s="251"/>
      <c r="I479" s="251"/>
      <c r="J479" s="251"/>
      <c r="K479" s="251"/>
      <c r="L479" s="251"/>
      <c r="M479" s="251"/>
      <c r="N479" s="251"/>
      <c r="O479" s="251"/>
    </row>
    <row r="480">
      <c r="A480" s="251"/>
      <c r="B480" s="251"/>
      <c r="C480" s="251"/>
      <c r="D480" s="251"/>
      <c r="E480" s="251"/>
      <c r="F480" s="251"/>
      <c r="G480" s="251"/>
      <c r="H480" s="251"/>
      <c r="I480" s="251"/>
      <c r="J480" s="251"/>
      <c r="K480" s="251"/>
      <c r="L480" s="251"/>
      <c r="M480" s="251"/>
      <c r="N480" s="251"/>
      <c r="O480" s="251"/>
    </row>
    <row r="481">
      <c r="A481" s="251"/>
      <c r="B481" s="251"/>
      <c r="C481" s="251"/>
      <c r="D481" s="251"/>
      <c r="E481" s="251"/>
      <c r="F481" s="251"/>
      <c r="G481" s="251"/>
      <c r="H481" s="251"/>
      <c r="I481" s="251"/>
      <c r="J481" s="251"/>
      <c r="K481" s="251"/>
      <c r="L481" s="251"/>
      <c r="M481" s="251"/>
      <c r="N481" s="251"/>
      <c r="O481" s="251"/>
    </row>
    <row r="482">
      <c r="A482" s="251"/>
      <c r="B482" s="251"/>
      <c r="C482" s="251"/>
      <c r="D482" s="251"/>
      <c r="E482" s="251"/>
      <c r="F482" s="251"/>
      <c r="G482" s="251"/>
      <c r="H482" s="251"/>
      <c r="I482" s="251"/>
      <c r="J482" s="251"/>
      <c r="K482" s="251"/>
      <c r="L482" s="251"/>
      <c r="M482" s="251"/>
      <c r="N482" s="251"/>
      <c r="O482" s="251"/>
    </row>
    <row r="483">
      <c r="A483" s="251"/>
      <c r="B483" s="251"/>
      <c r="C483" s="251"/>
      <c r="D483" s="251"/>
      <c r="E483" s="251"/>
      <c r="F483" s="251"/>
      <c r="G483" s="251"/>
      <c r="H483" s="251"/>
      <c r="I483" s="251"/>
      <c r="J483" s="251"/>
      <c r="K483" s="251"/>
      <c r="L483" s="251"/>
      <c r="M483" s="251"/>
      <c r="N483" s="251"/>
      <c r="O483" s="251"/>
    </row>
    <row r="484">
      <c r="A484" s="251"/>
      <c r="B484" s="251"/>
      <c r="C484" s="251"/>
      <c r="D484" s="251"/>
      <c r="E484" s="251"/>
      <c r="F484" s="251"/>
      <c r="G484" s="251"/>
      <c r="H484" s="251"/>
      <c r="I484" s="251"/>
      <c r="J484" s="251"/>
      <c r="K484" s="251"/>
      <c r="L484" s="251"/>
      <c r="M484" s="251"/>
      <c r="N484" s="251"/>
      <c r="O484" s="251"/>
    </row>
    <row r="485">
      <c r="A485" s="251"/>
      <c r="B485" s="251"/>
      <c r="C485" s="251"/>
      <c r="D485" s="251"/>
      <c r="E485" s="251"/>
      <c r="F485" s="251"/>
      <c r="G485" s="251"/>
      <c r="H485" s="251"/>
      <c r="I485" s="251"/>
      <c r="J485" s="251"/>
      <c r="K485" s="251"/>
      <c r="L485" s="251"/>
      <c r="M485" s="251"/>
      <c r="N485" s="251"/>
      <c r="O485" s="251"/>
    </row>
    <row r="486">
      <c r="A486" s="251"/>
      <c r="B486" s="251"/>
      <c r="C486" s="251"/>
      <c r="D486" s="251"/>
      <c r="E486" s="251"/>
      <c r="F486" s="251"/>
      <c r="G486" s="251"/>
      <c r="H486" s="251"/>
      <c r="I486" s="251"/>
      <c r="J486" s="251"/>
      <c r="K486" s="251"/>
      <c r="L486" s="251"/>
      <c r="M486" s="251"/>
      <c r="N486" s="251"/>
      <c r="O486" s="251"/>
    </row>
    <row r="487">
      <c r="A487" s="251"/>
      <c r="B487" s="251"/>
      <c r="C487" s="251"/>
      <c r="D487" s="251"/>
      <c r="E487" s="251"/>
      <c r="F487" s="251"/>
      <c r="G487" s="251"/>
      <c r="H487" s="251"/>
      <c r="I487" s="251"/>
      <c r="J487" s="251"/>
      <c r="K487" s="251"/>
      <c r="L487" s="251"/>
      <c r="M487" s="251"/>
      <c r="N487" s="251"/>
      <c r="O487" s="251"/>
    </row>
    <row r="488">
      <c r="A488" s="251"/>
      <c r="B488" s="251"/>
      <c r="C488" s="251"/>
      <c r="D488" s="251"/>
      <c r="E488" s="251"/>
      <c r="F488" s="251"/>
      <c r="G488" s="251"/>
      <c r="H488" s="251"/>
      <c r="I488" s="251"/>
      <c r="J488" s="251"/>
      <c r="K488" s="251"/>
      <c r="L488" s="251"/>
      <c r="M488" s="251"/>
      <c r="N488" s="251"/>
      <c r="O488" s="251"/>
    </row>
    <row r="489">
      <c r="A489" s="251"/>
      <c r="B489" s="251"/>
      <c r="C489" s="251"/>
      <c r="D489" s="251"/>
      <c r="E489" s="251"/>
      <c r="F489" s="251"/>
      <c r="G489" s="251"/>
      <c r="H489" s="251"/>
      <c r="I489" s="251"/>
      <c r="J489" s="251"/>
      <c r="K489" s="251"/>
      <c r="L489" s="251"/>
      <c r="M489" s="251"/>
      <c r="N489" s="251"/>
      <c r="O489" s="251"/>
    </row>
    <row r="490">
      <c r="A490" s="251"/>
      <c r="B490" s="251"/>
      <c r="C490" s="251"/>
      <c r="D490" s="251"/>
      <c r="E490" s="251"/>
      <c r="F490" s="251"/>
      <c r="G490" s="251"/>
      <c r="H490" s="251"/>
      <c r="I490" s="251"/>
      <c r="J490" s="251"/>
      <c r="K490" s="251"/>
      <c r="L490" s="251"/>
      <c r="M490" s="251"/>
      <c r="N490" s="251"/>
      <c r="O490" s="251"/>
    </row>
    <row r="491">
      <c r="A491" s="251"/>
      <c r="B491" s="251"/>
      <c r="C491" s="251"/>
      <c r="D491" s="251"/>
      <c r="E491" s="251"/>
      <c r="F491" s="251"/>
      <c r="G491" s="251"/>
      <c r="H491" s="251"/>
      <c r="I491" s="251"/>
      <c r="J491" s="251"/>
      <c r="K491" s="251"/>
      <c r="L491" s="251"/>
      <c r="M491" s="251"/>
      <c r="N491" s="251"/>
      <c r="O491" s="251"/>
    </row>
    <row r="492">
      <c r="A492" s="251"/>
      <c r="B492" s="251"/>
      <c r="C492" s="251"/>
      <c r="D492" s="251"/>
      <c r="E492" s="251"/>
      <c r="F492" s="251"/>
      <c r="G492" s="251"/>
      <c r="H492" s="251"/>
      <c r="I492" s="251"/>
      <c r="J492" s="251"/>
      <c r="K492" s="251"/>
      <c r="L492" s="251"/>
      <c r="M492" s="251"/>
      <c r="N492" s="251"/>
      <c r="O492" s="251"/>
    </row>
    <row r="493">
      <c r="A493" s="251"/>
      <c r="B493" s="251"/>
      <c r="C493" s="251"/>
      <c r="D493" s="251"/>
      <c r="E493" s="251"/>
      <c r="F493" s="251"/>
      <c r="G493" s="251"/>
      <c r="H493" s="251"/>
      <c r="I493" s="251"/>
      <c r="J493" s="251"/>
      <c r="K493" s="251"/>
      <c r="L493" s="251"/>
      <c r="M493" s="251"/>
      <c r="N493" s="251"/>
      <c r="O493" s="251"/>
    </row>
    <row r="494">
      <c r="A494" s="251"/>
      <c r="B494" s="251"/>
      <c r="C494" s="251"/>
      <c r="D494" s="251"/>
      <c r="E494" s="251"/>
      <c r="F494" s="251"/>
      <c r="G494" s="251"/>
      <c r="H494" s="251"/>
      <c r="I494" s="251"/>
      <c r="J494" s="251"/>
      <c r="K494" s="251"/>
      <c r="L494" s="251"/>
      <c r="M494" s="251"/>
      <c r="N494" s="251"/>
      <c r="O494" s="251"/>
    </row>
    <row r="495">
      <c r="A495" s="251"/>
      <c r="B495" s="251"/>
      <c r="C495" s="251"/>
      <c r="D495" s="251"/>
      <c r="E495" s="251"/>
      <c r="F495" s="251"/>
      <c r="G495" s="251"/>
      <c r="H495" s="251"/>
      <c r="I495" s="251"/>
      <c r="J495" s="251"/>
      <c r="K495" s="251"/>
      <c r="L495" s="251"/>
      <c r="M495" s="251"/>
      <c r="N495" s="251"/>
      <c r="O495" s="251"/>
    </row>
    <row r="496">
      <c r="A496" s="251"/>
      <c r="B496" s="251"/>
      <c r="C496" s="251"/>
      <c r="D496" s="251"/>
      <c r="E496" s="251"/>
      <c r="F496" s="251"/>
      <c r="G496" s="251"/>
      <c r="H496" s="251"/>
      <c r="I496" s="251"/>
      <c r="J496" s="251"/>
      <c r="K496" s="251"/>
      <c r="L496" s="251"/>
      <c r="M496" s="251"/>
      <c r="N496" s="251"/>
      <c r="O496" s="251"/>
    </row>
    <row r="497">
      <c r="A497" s="251"/>
      <c r="B497" s="251"/>
      <c r="C497" s="251"/>
      <c r="D497" s="251"/>
      <c r="E497" s="251"/>
      <c r="F497" s="251"/>
      <c r="G497" s="251"/>
      <c r="H497" s="251"/>
      <c r="I497" s="251"/>
      <c r="J497" s="251"/>
      <c r="K497" s="251"/>
      <c r="L497" s="251"/>
      <c r="M497" s="251"/>
      <c r="N497" s="251"/>
      <c r="O497" s="251"/>
    </row>
    <row r="498">
      <c r="A498" s="251"/>
      <c r="B498" s="251"/>
      <c r="C498" s="251"/>
      <c r="D498" s="251"/>
      <c r="E498" s="251"/>
      <c r="F498" s="251"/>
      <c r="G498" s="251"/>
      <c r="H498" s="251"/>
      <c r="I498" s="251"/>
      <c r="J498" s="251"/>
      <c r="K498" s="251"/>
      <c r="L498" s="251"/>
      <c r="M498" s="251"/>
      <c r="N498" s="251"/>
      <c r="O498" s="251"/>
    </row>
    <row r="499">
      <c r="A499" s="251"/>
      <c r="B499" s="251"/>
      <c r="C499" s="251"/>
      <c r="D499" s="251"/>
      <c r="E499" s="251"/>
      <c r="F499" s="251"/>
      <c r="G499" s="251"/>
      <c r="H499" s="251"/>
      <c r="I499" s="251"/>
      <c r="J499" s="251"/>
      <c r="K499" s="251"/>
      <c r="L499" s="251"/>
      <c r="M499" s="251"/>
      <c r="N499" s="251"/>
      <c r="O499" s="251"/>
    </row>
    <row r="500">
      <c r="A500" s="251"/>
      <c r="B500" s="251"/>
      <c r="C500" s="251"/>
      <c r="D500" s="251"/>
      <c r="E500" s="251"/>
      <c r="F500" s="251"/>
      <c r="G500" s="251"/>
      <c r="H500" s="251"/>
      <c r="I500" s="251"/>
      <c r="J500" s="251"/>
      <c r="K500" s="251"/>
      <c r="L500" s="251"/>
      <c r="M500" s="251"/>
      <c r="N500" s="251"/>
      <c r="O500" s="251"/>
    </row>
    <row r="501">
      <c r="A501" s="251"/>
      <c r="B501" s="251"/>
      <c r="C501" s="251"/>
      <c r="D501" s="251"/>
      <c r="E501" s="251"/>
      <c r="F501" s="251"/>
      <c r="G501" s="251"/>
      <c r="H501" s="251"/>
      <c r="I501" s="251"/>
      <c r="J501" s="251"/>
      <c r="K501" s="251"/>
      <c r="L501" s="251"/>
      <c r="M501" s="251"/>
      <c r="N501" s="251"/>
      <c r="O501" s="251"/>
    </row>
    <row r="502">
      <c r="A502" s="251"/>
      <c r="B502" s="251"/>
      <c r="C502" s="251"/>
      <c r="D502" s="251"/>
      <c r="E502" s="251"/>
      <c r="F502" s="251"/>
      <c r="G502" s="251"/>
      <c r="H502" s="251"/>
      <c r="I502" s="251"/>
      <c r="J502" s="251"/>
      <c r="K502" s="251"/>
      <c r="L502" s="251"/>
      <c r="M502" s="251"/>
      <c r="N502" s="251"/>
      <c r="O502" s="251"/>
    </row>
    <row r="503">
      <c r="A503" s="251"/>
      <c r="B503" s="251"/>
      <c r="C503" s="251"/>
      <c r="D503" s="251"/>
      <c r="E503" s="251"/>
      <c r="F503" s="251"/>
      <c r="G503" s="251"/>
      <c r="H503" s="251"/>
      <c r="I503" s="251"/>
      <c r="J503" s="251"/>
      <c r="K503" s="251"/>
      <c r="L503" s="251"/>
      <c r="M503" s="251"/>
      <c r="N503" s="251"/>
      <c r="O503" s="251"/>
    </row>
    <row r="504">
      <c r="A504" s="251"/>
      <c r="B504" s="251"/>
      <c r="C504" s="251"/>
      <c r="D504" s="251"/>
      <c r="E504" s="251"/>
      <c r="F504" s="251"/>
      <c r="G504" s="251"/>
      <c r="H504" s="251"/>
      <c r="I504" s="251"/>
      <c r="J504" s="251"/>
      <c r="K504" s="251"/>
      <c r="L504" s="251"/>
      <c r="M504" s="251"/>
      <c r="N504" s="251"/>
      <c r="O504" s="251"/>
    </row>
    <row r="505">
      <c r="A505" s="251"/>
      <c r="B505" s="251"/>
      <c r="C505" s="251"/>
      <c r="D505" s="251"/>
      <c r="E505" s="251"/>
      <c r="F505" s="251"/>
      <c r="G505" s="251"/>
      <c r="H505" s="251"/>
      <c r="I505" s="251"/>
      <c r="J505" s="251"/>
      <c r="K505" s="251"/>
      <c r="L505" s="251"/>
      <c r="M505" s="251"/>
      <c r="N505" s="251"/>
      <c r="O505" s="251"/>
    </row>
    <row r="506">
      <c r="A506" s="251"/>
      <c r="B506" s="251"/>
      <c r="C506" s="251"/>
      <c r="D506" s="251"/>
      <c r="E506" s="251"/>
      <c r="F506" s="251"/>
      <c r="G506" s="251"/>
      <c r="H506" s="251"/>
      <c r="I506" s="251"/>
      <c r="J506" s="251"/>
      <c r="K506" s="251"/>
      <c r="L506" s="251"/>
      <c r="M506" s="251"/>
      <c r="N506" s="251"/>
      <c r="O506" s="251"/>
    </row>
    <row r="507">
      <c r="A507" s="251"/>
      <c r="B507" s="251"/>
      <c r="C507" s="251"/>
      <c r="D507" s="251"/>
      <c r="E507" s="251"/>
      <c r="F507" s="251"/>
      <c r="G507" s="251"/>
      <c r="H507" s="251"/>
      <c r="I507" s="251"/>
      <c r="J507" s="251"/>
      <c r="K507" s="251"/>
      <c r="L507" s="251"/>
      <c r="M507" s="251"/>
      <c r="N507" s="251"/>
      <c r="O507" s="251"/>
    </row>
    <row r="508">
      <c r="A508" s="251"/>
      <c r="B508" s="251"/>
      <c r="C508" s="251"/>
      <c r="D508" s="251"/>
      <c r="E508" s="251"/>
      <c r="F508" s="251"/>
      <c r="G508" s="251"/>
      <c r="H508" s="251"/>
      <c r="I508" s="251"/>
      <c r="J508" s="251"/>
      <c r="K508" s="251"/>
      <c r="L508" s="251"/>
      <c r="M508" s="251"/>
      <c r="N508" s="251"/>
      <c r="O508" s="251"/>
    </row>
    <row r="509">
      <c r="A509" s="251"/>
      <c r="B509" s="251"/>
      <c r="C509" s="251"/>
      <c r="D509" s="251"/>
      <c r="E509" s="251"/>
      <c r="F509" s="251"/>
      <c r="G509" s="251"/>
      <c r="H509" s="251"/>
      <c r="I509" s="251"/>
      <c r="J509" s="251"/>
      <c r="K509" s="251"/>
      <c r="L509" s="251"/>
      <c r="M509" s="251"/>
      <c r="N509" s="251"/>
      <c r="O509" s="251"/>
    </row>
    <row r="510">
      <c r="A510" s="251"/>
      <c r="B510" s="251"/>
      <c r="C510" s="251"/>
      <c r="D510" s="251"/>
      <c r="E510" s="251"/>
      <c r="F510" s="251"/>
      <c r="G510" s="251"/>
      <c r="H510" s="251"/>
      <c r="I510" s="251"/>
      <c r="J510" s="251"/>
      <c r="K510" s="251"/>
      <c r="L510" s="251"/>
      <c r="M510" s="251"/>
      <c r="N510" s="251"/>
      <c r="O510" s="251"/>
    </row>
    <row r="511">
      <c r="A511" s="251"/>
      <c r="B511" s="251"/>
      <c r="C511" s="251"/>
      <c r="D511" s="251"/>
      <c r="E511" s="251"/>
      <c r="F511" s="251"/>
      <c r="G511" s="251"/>
      <c r="H511" s="251"/>
      <c r="I511" s="251"/>
      <c r="J511" s="251"/>
      <c r="K511" s="251"/>
      <c r="L511" s="251"/>
      <c r="M511" s="251"/>
      <c r="N511" s="251"/>
      <c r="O511" s="251"/>
    </row>
    <row r="512">
      <c r="A512" s="251"/>
      <c r="B512" s="251"/>
      <c r="C512" s="251"/>
      <c r="D512" s="251"/>
      <c r="E512" s="251"/>
      <c r="F512" s="251"/>
      <c r="G512" s="251"/>
      <c r="H512" s="251"/>
      <c r="I512" s="251"/>
      <c r="J512" s="251"/>
      <c r="K512" s="251"/>
      <c r="L512" s="251"/>
      <c r="M512" s="251"/>
      <c r="N512" s="251"/>
      <c r="O512" s="251"/>
    </row>
    <row r="513">
      <c r="A513" s="251"/>
      <c r="B513" s="251"/>
      <c r="C513" s="251"/>
      <c r="D513" s="251"/>
      <c r="E513" s="251"/>
      <c r="F513" s="251"/>
      <c r="G513" s="251"/>
      <c r="H513" s="251"/>
      <c r="I513" s="251"/>
      <c r="J513" s="251"/>
      <c r="K513" s="251"/>
      <c r="L513" s="251"/>
      <c r="M513" s="251"/>
      <c r="N513" s="251"/>
      <c r="O513" s="251"/>
    </row>
    <row r="514">
      <c r="A514" s="251"/>
      <c r="B514" s="251"/>
      <c r="C514" s="251"/>
      <c r="D514" s="251"/>
      <c r="E514" s="251"/>
      <c r="F514" s="251"/>
      <c r="G514" s="251"/>
      <c r="H514" s="251"/>
      <c r="I514" s="251"/>
      <c r="J514" s="251"/>
      <c r="K514" s="251"/>
      <c r="L514" s="251"/>
      <c r="M514" s="251"/>
      <c r="N514" s="251"/>
      <c r="O514" s="251"/>
    </row>
    <row r="515">
      <c r="A515" s="251"/>
      <c r="B515" s="251"/>
      <c r="C515" s="251"/>
      <c r="D515" s="251"/>
      <c r="E515" s="251"/>
      <c r="F515" s="251"/>
      <c r="G515" s="251"/>
      <c r="H515" s="251"/>
      <c r="I515" s="251"/>
      <c r="J515" s="251"/>
      <c r="K515" s="251"/>
      <c r="L515" s="251"/>
      <c r="M515" s="251"/>
      <c r="N515" s="251"/>
      <c r="O515" s="251"/>
    </row>
    <row r="516">
      <c r="A516" s="251"/>
      <c r="B516" s="251"/>
      <c r="C516" s="251"/>
      <c r="D516" s="251"/>
      <c r="E516" s="251"/>
      <c r="F516" s="251"/>
      <c r="G516" s="251"/>
      <c r="H516" s="251"/>
      <c r="I516" s="251"/>
      <c r="J516" s="251"/>
      <c r="K516" s="251"/>
      <c r="L516" s="251"/>
      <c r="M516" s="251"/>
      <c r="N516" s="251"/>
      <c r="O516" s="251"/>
    </row>
    <row r="517">
      <c r="A517" s="251"/>
      <c r="B517" s="251"/>
      <c r="C517" s="251"/>
      <c r="D517" s="251"/>
      <c r="E517" s="251"/>
      <c r="F517" s="251"/>
      <c r="G517" s="251"/>
      <c r="H517" s="251"/>
      <c r="I517" s="251"/>
      <c r="J517" s="251"/>
      <c r="K517" s="251"/>
      <c r="L517" s="251"/>
      <c r="M517" s="251"/>
      <c r="N517" s="251"/>
      <c r="O517" s="251"/>
    </row>
    <row r="518">
      <c r="A518" s="251"/>
      <c r="B518" s="251"/>
      <c r="C518" s="251"/>
      <c r="D518" s="251"/>
      <c r="E518" s="251"/>
      <c r="F518" s="251"/>
      <c r="G518" s="251"/>
      <c r="H518" s="251"/>
      <c r="I518" s="251"/>
      <c r="J518" s="251"/>
      <c r="K518" s="251"/>
      <c r="L518" s="251"/>
      <c r="M518" s="251"/>
      <c r="N518" s="251"/>
      <c r="O518" s="251"/>
    </row>
    <row r="519">
      <c r="A519" s="251"/>
      <c r="B519" s="251"/>
      <c r="C519" s="251"/>
      <c r="D519" s="251"/>
      <c r="E519" s="251"/>
      <c r="F519" s="251"/>
      <c r="G519" s="251"/>
      <c r="H519" s="251"/>
      <c r="I519" s="251"/>
      <c r="J519" s="251"/>
      <c r="K519" s="251"/>
      <c r="L519" s="251"/>
      <c r="M519" s="251"/>
      <c r="N519" s="251"/>
      <c r="O519" s="251"/>
    </row>
    <row r="520">
      <c r="A520" s="251"/>
      <c r="B520" s="251"/>
      <c r="C520" s="251"/>
      <c r="D520" s="251"/>
      <c r="E520" s="251"/>
      <c r="F520" s="251"/>
      <c r="G520" s="251"/>
      <c r="H520" s="251"/>
      <c r="I520" s="251"/>
      <c r="J520" s="251"/>
      <c r="K520" s="251"/>
      <c r="L520" s="251"/>
      <c r="M520" s="251"/>
      <c r="N520" s="251"/>
      <c r="O520" s="251"/>
    </row>
    <row r="521">
      <c r="A521" s="251"/>
      <c r="B521" s="251"/>
      <c r="C521" s="251"/>
      <c r="D521" s="251"/>
      <c r="E521" s="251"/>
      <c r="F521" s="251"/>
      <c r="G521" s="251"/>
      <c r="H521" s="251"/>
      <c r="I521" s="251"/>
      <c r="J521" s="251"/>
      <c r="K521" s="251"/>
      <c r="L521" s="251"/>
      <c r="M521" s="251"/>
      <c r="N521" s="251"/>
      <c r="O521" s="251"/>
    </row>
    <row r="522">
      <c r="A522" s="251"/>
      <c r="B522" s="251"/>
      <c r="C522" s="251"/>
      <c r="D522" s="251"/>
      <c r="E522" s="251"/>
      <c r="F522" s="251"/>
      <c r="G522" s="251"/>
      <c r="H522" s="251"/>
      <c r="I522" s="251"/>
      <c r="J522" s="251"/>
      <c r="K522" s="251"/>
      <c r="L522" s="251"/>
      <c r="M522" s="251"/>
      <c r="N522" s="251"/>
      <c r="O522" s="251"/>
    </row>
    <row r="523">
      <c r="A523" s="251"/>
      <c r="B523" s="251"/>
      <c r="C523" s="251"/>
      <c r="D523" s="251"/>
      <c r="E523" s="251"/>
      <c r="F523" s="251"/>
      <c r="G523" s="251"/>
      <c r="H523" s="251"/>
      <c r="I523" s="251"/>
      <c r="J523" s="251"/>
      <c r="K523" s="251"/>
      <c r="L523" s="251"/>
      <c r="M523" s="251"/>
      <c r="N523" s="251"/>
      <c r="O523" s="251"/>
    </row>
    <row r="524">
      <c r="A524" s="251"/>
      <c r="B524" s="251"/>
      <c r="C524" s="251"/>
      <c r="D524" s="251"/>
      <c r="E524" s="251"/>
      <c r="F524" s="251"/>
      <c r="G524" s="251"/>
      <c r="H524" s="251"/>
      <c r="I524" s="251"/>
      <c r="J524" s="251"/>
      <c r="K524" s="251"/>
      <c r="L524" s="251"/>
      <c r="M524" s="251"/>
      <c r="N524" s="251"/>
      <c r="O524" s="251"/>
    </row>
    <row r="525">
      <c r="A525" s="251"/>
      <c r="B525" s="251"/>
      <c r="C525" s="251"/>
      <c r="D525" s="251"/>
      <c r="E525" s="251"/>
      <c r="F525" s="251"/>
      <c r="G525" s="251"/>
      <c r="H525" s="251"/>
      <c r="I525" s="251"/>
      <c r="J525" s="251"/>
      <c r="K525" s="251"/>
      <c r="L525" s="251"/>
      <c r="M525" s="251"/>
      <c r="N525" s="251"/>
      <c r="O525" s="251"/>
    </row>
    <row r="526">
      <c r="A526" s="251"/>
      <c r="B526" s="251"/>
      <c r="C526" s="251"/>
      <c r="D526" s="251"/>
      <c r="E526" s="251"/>
      <c r="F526" s="251"/>
      <c r="G526" s="251"/>
      <c r="H526" s="251"/>
      <c r="I526" s="251"/>
      <c r="J526" s="251"/>
      <c r="K526" s="251"/>
      <c r="L526" s="251"/>
      <c r="M526" s="251"/>
      <c r="N526" s="251"/>
      <c r="O526" s="251"/>
    </row>
    <row r="527">
      <c r="A527" s="251"/>
      <c r="B527" s="251"/>
      <c r="C527" s="251"/>
      <c r="D527" s="251"/>
      <c r="E527" s="251"/>
      <c r="F527" s="251"/>
      <c r="G527" s="251"/>
      <c r="H527" s="251"/>
      <c r="I527" s="251"/>
      <c r="J527" s="251"/>
      <c r="K527" s="251"/>
      <c r="L527" s="251"/>
      <c r="M527" s="251"/>
      <c r="N527" s="251"/>
      <c r="O527" s="251"/>
    </row>
    <row r="528">
      <c r="A528" s="251"/>
      <c r="B528" s="251"/>
      <c r="C528" s="251"/>
      <c r="D528" s="251"/>
      <c r="E528" s="251"/>
      <c r="F528" s="251"/>
      <c r="G528" s="251"/>
      <c r="H528" s="251"/>
      <c r="I528" s="251"/>
      <c r="J528" s="251"/>
      <c r="K528" s="251"/>
      <c r="L528" s="251"/>
      <c r="M528" s="251"/>
      <c r="N528" s="251"/>
      <c r="O528" s="251"/>
    </row>
    <row r="529">
      <c r="A529" s="251"/>
      <c r="B529" s="251"/>
      <c r="C529" s="251"/>
      <c r="D529" s="251"/>
      <c r="E529" s="251"/>
      <c r="F529" s="251"/>
      <c r="G529" s="251"/>
      <c r="H529" s="251"/>
      <c r="I529" s="251"/>
      <c r="J529" s="251"/>
      <c r="K529" s="251"/>
      <c r="L529" s="251"/>
      <c r="M529" s="251"/>
      <c r="N529" s="251"/>
      <c r="O529" s="251"/>
    </row>
    <row r="530">
      <c r="A530" s="251"/>
      <c r="B530" s="251"/>
      <c r="C530" s="251"/>
      <c r="D530" s="251"/>
      <c r="E530" s="251"/>
      <c r="F530" s="251"/>
      <c r="G530" s="251"/>
      <c r="H530" s="251"/>
      <c r="I530" s="251"/>
      <c r="J530" s="251"/>
      <c r="K530" s="251"/>
      <c r="L530" s="251"/>
      <c r="M530" s="251"/>
      <c r="N530" s="251"/>
      <c r="O530" s="251"/>
    </row>
    <row r="531">
      <c r="A531" s="251"/>
      <c r="B531" s="251"/>
      <c r="C531" s="251"/>
      <c r="D531" s="251"/>
      <c r="E531" s="251"/>
      <c r="F531" s="251"/>
      <c r="G531" s="251"/>
      <c r="H531" s="251"/>
      <c r="I531" s="251"/>
      <c r="J531" s="251"/>
      <c r="K531" s="251"/>
      <c r="L531" s="251"/>
      <c r="M531" s="251"/>
      <c r="N531" s="251"/>
      <c r="O531" s="251"/>
    </row>
    <row r="532">
      <c r="A532" s="251"/>
      <c r="B532" s="251"/>
      <c r="C532" s="251"/>
      <c r="D532" s="251"/>
      <c r="E532" s="251"/>
      <c r="F532" s="251"/>
      <c r="G532" s="251"/>
      <c r="H532" s="251"/>
      <c r="I532" s="251"/>
      <c r="J532" s="251"/>
      <c r="K532" s="251"/>
      <c r="L532" s="251"/>
      <c r="M532" s="251"/>
      <c r="N532" s="251"/>
      <c r="O532" s="251"/>
    </row>
    <row r="533">
      <c r="A533" s="251"/>
      <c r="B533" s="251"/>
      <c r="C533" s="251"/>
      <c r="D533" s="251"/>
      <c r="E533" s="251"/>
      <c r="F533" s="251"/>
      <c r="G533" s="251"/>
      <c r="H533" s="251"/>
      <c r="I533" s="251"/>
      <c r="J533" s="251"/>
      <c r="K533" s="251"/>
      <c r="L533" s="251"/>
      <c r="M533" s="251"/>
      <c r="N533" s="251"/>
      <c r="O533" s="251"/>
    </row>
    <row r="534">
      <c r="A534" s="251"/>
      <c r="B534" s="251"/>
      <c r="C534" s="251"/>
      <c r="D534" s="251"/>
      <c r="E534" s="251"/>
      <c r="F534" s="251"/>
      <c r="G534" s="251"/>
      <c r="H534" s="251"/>
      <c r="I534" s="251"/>
      <c r="J534" s="251"/>
      <c r="K534" s="251"/>
      <c r="L534" s="251"/>
      <c r="M534" s="251"/>
      <c r="N534" s="251"/>
      <c r="O534" s="251"/>
    </row>
    <row r="535">
      <c r="A535" s="251"/>
      <c r="B535" s="251"/>
      <c r="C535" s="251"/>
      <c r="D535" s="251"/>
      <c r="E535" s="251"/>
      <c r="F535" s="251"/>
      <c r="G535" s="251"/>
      <c r="H535" s="251"/>
      <c r="I535" s="251"/>
      <c r="J535" s="251"/>
      <c r="K535" s="251"/>
      <c r="L535" s="251"/>
      <c r="M535" s="251"/>
      <c r="N535" s="251"/>
      <c r="O535" s="251"/>
    </row>
    <row r="536">
      <c r="A536" s="251"/>
      <c r="B536" s="251"/>
      <c r="C536" s="251"/>
      <c r="D536" s="251"/>
      <c r="E536" s="251"/>
      <c r="F536" s="251"/>
      <c r="G536" s="251"/>
      <c r="H536" s="251"/>
      <c r="I536" s="251"/>
      <c r="J536" s="251"/>
      <c r="K536" s="251"/>
      <c r="L536" s="251"/>
      <c r="M536" s="251"/>
      <c r="N536" s="251"/>
      <c r="O536" s="251"/>
    </row>
    <row r="537">
      <c r="A537" s="251"/>
      <c r="B537" s="251"/>
      <c r="C537" s="251"/>
      <c r="D537" s="251"/>
      <c r="E537" s="251"/>
      <c r="F537" s="251"/>
      <c r="G537" s="251"/>
      <c r="H537" s="251"/>
      <c r="I537" s="251"/>
      <c r="J537" s="251"/>
      <c r="K537" s="251"/>
      <c r="L537" s="251"/>
      <c r="M537" s="251"/>
      <c r="N537" s="251"/>
      <c r="O537" s="251"/>
    </row>
    <row r="538">
      <c r="A538" s="251"/>
      <c r="B538" s="251"/>
      <c r="C538" s="251"/>
      <c r="D538" s="251"/>
      <c r="E538" s="251"/>
      <c r="F538" s="251"/>
      <c r="G538" s="251"/>
      <c r="H538" s="251"/>
      <c r="I538" s="251"/>
      <c r="J538" s="251"/>
      <c r="K538" s="251"/>
      <c r="L538" s="251"/>
      <c r="M538" s="251"/>
      <c r="N538" s="251"/>
      <c r="O538" s="251"/>
    </row>
    <row r="539">
      <c r="A539" s="251"/>
      <c r="B539" s="251"/>
      <c r="C539" s="251"/>
      <c r="D539" s="251"/>
      <c r="E539" s="251"/>
      <c r="F539" s="251"/>
      <c r="G539" s="251"/>
      <c r="H539" s="251"/>
      <c r="I539" s="251"/>
      <c r="J539" s="251"/>
      <c r="K539" s="251"/>
      <c r="L539" s="251"/>
      <c r="M539" s="251"/>
      <c r="N539" s="251"/>
      <c r="O539" s="251"/>
    </row>
    <row r="540">
      <c r="A540" s="251"/>
      <c r="B540" s="251"/>
      <c r="C540" s="251"/>
      <c r="D540" s="251"/>
      <c r="E540" s="251"/>
      <c r="F540" s="251"/>
      <c r="G540" s="251"/>
      <c r="H540" s="251"/>
      <c r="I540" s="251"/>
      <c r="J540" s="251"/>
      <c r="K540" s="251"/>
      <c r="L540" s="251"/>
      <c r="M540" s="251"/>
      <c r="N540" s="251"/>
      <c r="O540" s="251"/>
    </row>
    <row r="541">
      <c r="A541" s="251"/>
      <c r="B541" s="251"/>
      <c r="C541" s="251"/>
      <c r="D541" s="251"/>
      <c r="E541" s="251"/>
      <c r="F541" s="251"/>
      <c r="G541" s="251"/>
      <c r="H541" s="251"/>
      <c r="I541" s="251"/>
      <c r="J541" s="251"/>
      <c r="K541" s="251"/>
      <c r="L541" s="251"/>
      <c r="M541" s="251"/>
      <c r="N541" s="251"/>
      <c r="O541" s="251"/>
    </row>
    <row r="542">
      <c r="A542" s="251"/>
      <c r="B542" s="251"/>
      <c r="C542" s="251"/>
      <c r="D542" s="251"/>
      <c r="E542" s="251"/>
      <c r="F542" s="251"/>
      <c r="G542" s="251"/>
      <c r="H542" s="251"/>
      <c r="I542" s="251"/>
      <c r="J542" s="251"/>
      <c r="K542" s="251"/>
      <c r="L542" s="251"/>
      <c r="M542" s="251"/>
      <c r="N542" s="251"/>
      <c r="O542" s="251"/>
    </row>
    <row r="543">
      <c r="A543" s="251"/>
      <c r="B543" s="251"/>
      <c r="C543" s="251"/>
      <c r="D543" s="251"/>
      <c r="E543" s="251"/>
      <c r="F543" s="251"/>
      <c r="G543" s="251"/>
      <c r="H543" s="251"/>
      <c r="I543" s="251"/>
      <c r="J543" s="251"/>
      <c r="K543" s="251"/>
      <c r="L543" s="251"/>
      <c r="M543" s="251"/>
      <c r="N543" s="251"/>
      <c r="O543" s="251"/>
    </row>
    <row r="544">
      <c r="A544" s="251"/>
      <c r="B544" s="251"/>
      <c r="C544" s="251"/>
      <c r="D544" s="251"/>
      <c r="E544" s="251"/>
      <c r="F544" s="251"/>
      <c r="G544" s="251"/>
      <c r="H544" s="251"/>
      <c r="I544" s="251"/>
      <c r="J544" s="251"/>
      <c r="K544" s="251"/>
      <c r="L544" s="251"/>
      <c r="M544" s="251"/>
      <c r="N544" s="251"/>
      <c r="O544" s="251"/>
    </row>
    <row r="545">
      <c r="A545" s="251"/>
      <c r="B545" s="251"/>
      <c r="C545" s="251"/>
      <c r="D545" s="251"/>
      <c r="E545" s="251"/>
      <c r="F545" s="251"/>
      <c r="G545" s="251"/>
      <c r="H545" s="251"/>
      <c r="I545" s="251"/>
      <c r="J545" s="251"/>
      <c r="K545" s="251"/>
      <c r="L545" s="251"/>
      <c r="M545" s="251"/>
      <c r="N545" s="251"/>
      <c r="O545" s="251"/>
    </row>
    <row r="546">
      <c r="A546" s="251"/>
      <c r="B546" s="251"/>
      <c r="C546" s="251"/>
      <c r="D546" s="251"/>
      <c r="E546" s="251"/>
      <c r="F546" s="251"/>
      <c r="G546" s="251"/>
      <c r="H546" s="251"/>
      <c r="I546" s="251"/>
      <c r="J546" s="251"/>
      <c r="K546" s="251"/>
      <c r="L546" s="251"/>
      <c r="M546" s="251"/>
      <c r="N546" s="251"/>
      <c r="O546" s="251"/>
    </row>
    <row r="547">
      <c r="A547" s="251"/>
      <c r="B547" s="251"/>
      <c r="C547" s="251"/>
      <c r="D547" s="251"/>
      <c r="E547" s="251"/>
      <c r="F547" s="251"/>
      <c r="G547" s="251"/>
      <c r="H547" s="251"/>
      <c r="I547" s="251"/>
      <c r="J547" s="251"/>
      <c r="K547" s="251"/>
      <c r="L547" s="251"/>
      <c r="M547" s="251"/>
      <c r="N547" s="251"/>
      <c r="O547" s="251"/>
    </row>
    <row r="548">
      <c r="A548" s="251"/>
      <c r="B548" s="251"/>
      <c r="C548" s="251"/>
      <c r="D548" s="251"/>
      <c r="E548" s="251"/>
      <c r="F548" s="251"/>
      <c r="G548" s="251"/>
      <c r="H548" s="251"/>
      <c r="I548" s="251"/>
      <c r="J548" s="251"/>
      <c r="K548" s="251"/>
      <c r="L548" s="251"/>
      <c r="M548" s="251"/>
      <c r="N548" s="251"/>
      <c r="O548" s="251"/>
    </row>
    <row r="549">
      <c r="A549" s="251"/>
      <c r="B549" s="251"/>
      <c r="C549" s="251"/>
      <c r="D549" s="251"/>
      <c r="E549" s="251"/>
      <c r="F549" s="251"/>
      <c r="G549" s="251"/>
      <c r="H549" s="251"/>
      <c r="I549" s="251"/>
      <c r="J549" s="251"/>
      <c r="K549" s="251"/>
      <c r="L549" s="251"/>
      <c r="M549" s="251"/>
      <c r="N549" s="251"/>
      <c r="O549" s="251"/>
    </row>
    <row r="550">
      <c r="A550" s="251"/>
      <c r="B550" s="251"/>
      <c r="C550" s="251"/>
      <c r="D550" s="251"/>
      <c r="E550" s="251"/>
      <c r="F550" s="251"/>
      <c r="G550" s="251"/>
      <c r="H550" s="251"/>
      <c r="I550" s="251"/>
      <c r="J550" s="251"/>
      <c r="K550" s="251"/>
      <c r="L550" s="251"/>
      <c r="M550" s="251"/>
      <c r="N550" s="251"/>
      <c r="O550" s="251"/>
    </row>
    <row r="551">
      <c r="A551" s="251"/>
      <c r="B551" s="251"/>
      <c r="C551" s="251"/>
      <c r="D551" s="251"/>
      <c r="E551" s="251"/>
      <c r="F551" s="251"/>
      <c r="G551" s="251"/>
      <c r="H551" s="251"/>
      <c r="I551" s="251"/>
      <c r="J551" s="251"/>
      <c r="K551" s="251"/>
      <c r="L551" s="251"/>
      <c r="M551" s="251"/>
      <c r="N551" s="251"/>
      <c r="O551" s="251"/>
    </row>
    <row r="552">
      <c r="A552" s="251"/>
      <c r="B552" s="251"/>
      <c r="C552" s="251"/>
      <c r="D552" s="251"/>
      <c r="E552" s="251"/>
      <c r="F552" s="251"/>
      <c r="G552" s="251"/>
      <c r="H552" s="251"/>
      <c r="I552" s="251"/>
      <c r="J552" s="251"/>
      <c r="K552" s="251"/>
      <c r="L552" s="251"/>
      <c r="M552" s="251"/>
      <c r="N552" s="251"/>
      <c r="O552" s="251"/>
    </row>
    <row r="553">
      <c r="A553" s="251"/>
      <c r="B553" s="251"/>
      <c r="C553" s="251"/>
      <c r="D553" s="251"/>
      <c r="E553" s="251"/>
      <c r="F553" s="251"/>
      <c r="G553" s="251"/>
      <c r="H553" s="251"/>
      <c r="I553" s="251"/>
      <c r="J553" s="251"/>
      <c r="K553" s="251"/>
      <c r="L553" s="251"/>
      <c r="M553" s="251"/>
      <c r="N553" s="251"/>
      <c r="O553" s="251"/>
    </row>
    <row r="554">
      <c r="A554" s="251"/>
      <c r="B554" s="251"/>
      <c r="C554" s="251"/>
      <c r="D554" s="251"/>
      <c r="E554" s="251"/>
      <c r="F554" s="251"/>
      <c r="G554" s="251"/>
      <c r="H554" s="251"/>
      <c r="I554" s="251"/>
      <c r="J554" s="251"/>
      <c r="K554" s="251"/>
      <c r="L554" s="251"/>
      <c r="M554" s="251"/>
      <c r="N554" s="251"/>
      <c r="O554" s="251"/>
    </row>
    <row r="555">
      <c r="A555" s="251"/>
      <c r="B555" s="251"/>
      <c r="C555" s="251"/>
      <c r="D555" s="251"/>
      <c r="E555" s="251"/>
      <c r="F555" s="251"/>
      <c r="G555" s="251"/>
      <c r="H555" s="251"/>
      <c r="I555" s="251"/>
      <c r="J555" s="251"/>
      <c r="K555" s="251"/>
      <c r="L555" s="251"/>
      <c r="M555" s="251"/>
      <c r="N555" s="251"/>
      <c r="O555" s="251"/>
    </row>
    <row r="556">
      <c r="A556" s="251"/>
      <c r="B556" s="251"/>
      <c r="C556" s="251"/>
      <c r="D556" s="251"/>
      <c r="E556" s="251"/>
      <c r="F556" s="251"/>
      <c r="G556" s="251"/>
      <c r="H556" s="251"/>
      <c r="I556" s="251"/>
      <c r="J556" s="251"/>
      <c r="K556" s="251"/>
      <c r="L556" s="251"/>
      <c r="M556" s="251"/>
      <c r="N556" s="251"/>
      <c r="O556" s="251"/>
    </row>
    <row r="557">
      <c r="A557" s="251"/>
      <c r="B557" s="251"/>
      <c r="C557" s="251"/>
      <c r="D557" s="251"/>
      <c r="E557" s="251"/>
      <c r="F557" s="251"/>
      <c r="G557" s="251"/>
      <c r="H557" s="251"/>
      <c r="I557" s="251"/>
      <c r="J557" s="251"/>
      <c r="K557" s="251"/>
      <c r="L557" s="251"/>
      <c r="M557" s="251"/>
      <c r="N557" s="251"/>
      <c r="O557" s="251"/>
    </row>
    <row r="558">
      <c r="A558" s="251"/>
      <c r="B558" s="251"/>
      <c r="C558" s="251"/>
      <c r="D558" s="251"/>
      <c r="E558" s="251"/>
      <c r="F558" s="251"/>
      <c r="G558" s="251"/>
      <c r="H558" s="251"/>
      <c r="I558" s="251"/>
      <c r="J558" s="251"/>
      <c r="K558" s="251"/>
      <c r="L558" s="251"/>
      <c r="M558" s="251"/>
      <c r="N558" s="251"/>
      <c r="O558" s="251"/>
    </row>
    <row r="559">
      <c r="A559" s="251"/>
      <c r="B559" s="251"/>
      <c r="C559" s="251"/>
      <c r="D559" s="251"/>
      <c r="E559" s="251"/>
      <c r="F559" s="251"/>
      <c r="G559" s="251"/>
      <c r="H559" s="251"/>
      <c r="I559" s="251"/>
      <c r="J559" s="251"/>
      <c r="K559" s="251"/>
      <c r="L559" s="251"/>
      <c r="M559" s="251"/>
      <c r="N559" s="251"/>
      <c r="O559" s="251"/>
    </row>
    <row r="560">
      <c r="A560" s="251"/>
      <c r="B560" s="251"/>
      <c r="C560" s="251"/>
      <c r="D560" s="251"/>
      <c r="E560" s="251"/>
      <c r="F560" s="251"/>
      <c r="G560" s="251"/>
      <c r="H560" s="251"/>
      <c r="I560" s="251"/>
      <c r="J560" s="251"/>
      <c r="K560" s="251"/>
      <c r="L560" s="251"/>
      <c r="M560" s="251"/>
      <c r="N560" s="251"/>
      <c r="O560" s="251"/>
    </row>
    <row r="561">
      <c r="A561" s="251"/>
      <c r="B561" s="251"/>
      <c r="C561" s="251"/>
      <c r="D561" s="251"/>
      <c r="E561" s="251"/>
      <c r="F561" s="251"/>
      <c r="G561" s="251"/>
      <c r="H561" s="251"/>
      <c r="I561" s="251"/>
      <c r="J561" s="251"/>
      <c r="K561" s="251"/>
      <c r="L561" s="251"/>
      <c r="M561" s="251"/>
      <c r="N561" s="251"/>
      <c r="O561" s="251"/>
    </row>
    <row r="562">
      <c r="A562" s="251"/>
      <c r="B562" s="251"/>
      <c r="C562" s="251"/>
      <c r="D562" s="251"/>
      <c r="E562" s="251"/>
      <c r="F562" s="251"/>
      <c r="G562" s="251"/>
      <c r="H562" s="251"/>
      <c r="I562" s="251"/>
      <c r="J562" s="251"/>
      <c r="K562" s="251"/>
      <c r="L562" s="251"/>
      <c r="M562" s="251"/>
      <c r="N562" s="251"/>
      <c r="O562" s="251"/>
    </row>
    <row r="563">
      <c r="A563" s="251"/>
      <c r="B563" s="251"/>
      <c r="C563" s="251"/>
      <c r="D563" s="251"/>
      <c r="E563" s="251"/>
      <c r="F563" s="251"/>
      <c r="G563" s="251"/>
      <c r="H563" s="251"/>
      <c r="I563" s="251"/>
      <c r="J563" s="251"/>
      <c r="K563" s="251"/>
      <c r="L563" s="251"/>
      <c r="M563" s="251"/>
      <c r="N563" s="251"/>
      <c r="O563" s="251"/>
    </row>
    <row r="564">
      <c r="A564" s="251"/>
      <c r="B564" s="251"/>
      <c r="C564" s="251"/>
      <c r="D564" s="251"/>
      <c r="E564" s="251"/>
      <c r="F564" s="251"/>
      <c r="G564" s="251"/>
      <c r="H564" s="251"/>
      <c r="I564" s="251"/>
      <c r="J564" s="251"/>
      <c r="K564" s="251"/>
      <c r="L564" s="251"/>
      <c r="M564" s="251"/>
      <c r="N564" s="251"/>
      <c r="O564" s="251"/>
    </row>
    <row r="565">
      <c r="A565" s="251"/>
      <c r="B565" s="251"/>
      <c r="C565" s="251"/>
      <c r="D565" s="251"/>
      <c r="E565" s="251"/>
      <c r="F565" s="251"/>
      <c r="G565" s="251"/>
      <c r="H565" s="251"/>
      <c r="I565" s="251"/>
      <c r="J565" s="251"/>
      <c r="K565" s="251"/>
      <c r="L565" s="251"/>
      <c r="M565" s="251"/>
      <c r="N565" s="251"/>
      <c r="O565" s="251"/>
    </row>
    <row r="566">
      <c r="A566" s="251"/>
      <c r="B566" s="251"/>
      <c r="C566" s="251"/>
      <c r="D566" s="251"/>
      <c r="E566" s="251"/>
      <c r="F566" s="251"/>
      <c r="G566" s="251"/>
      <c r="H566" s="251"/>
      <c r="I566" s="251"/>
      <c r="J566" s="251"/>
      <c r="K566" s="251"/>
      <c r="L566" s="251"/>
      <c r="M566" s="251"/>
      <c r="N566" s="251"/>
      <c r="O566" s="251"/>
    </row>
    <row r="567">
      <c r="A567" s="251"/>
      <c r="B567" s="251"/>
      <c r="C567" s="251"/>
      <c r="D567" s="251"/>
      <c r="E567" s="251"/>
      <c r="F567" s="251"/>
      <c r="G567" s="251"/>
      <c r="H567" s="251"/>
      <c r="I567" s="251"/>
      <c r="J567" s="251"/>
      <c r="K567" s="251"/>
      <c r="L567" s="251"/>
      <c r="M567" s="251"/>
      <c r="N567" s="251"/>
      <c r="O567" s="251"/>
    </row>
    <row r="568">
      <c r="A568" s="251"/>
      <c r="B568" s="251"/>
      <c r="C568" s="251"/>
      <c r="D568" s="251"/>
      <c r="E568" s="251"/>
      <c r="F568" s="251"/>
      <c r="G568" s="251"/>
      <c r="H568" s="251"/>
      <c r="I568" s="251"/>
      <c r="J568" s="251"/>
      <c r="K568" s="251"/>
      <c r="L568" s="251"/>
      <c r="M568" s="251"/>
      <c r="N568" s="251"/>
      <c r="O568" s="251"/>
    </row>
    <row r="569">
      <c r="A569" s="251"/>
      <c r="B569" s="251"/>
      <c r="C569" s="251"/>
      <c r="D569" s="251"/>
      <c r="E569" s="251"/>
      <c r="F569" s="251"/>
      <c r="G569" s="251"/>
      <c r="H569" s="251"/>
      <c r="I569" s="251"/>
      <c r="J569" s="251"/>
      <c r="K569" s="251"/>
      <c r="L569" s="251"/>
      <c r="M569" s="251"/>
      <c r="N569" s="251"/>
      <c r="O569" s="251"/>
    </row>
    <row r="570">
      <c r="A570" s="251"/>
      <c r="B570" s="251"/>
      <c r="C570" s="251"/>
      <c r="D570" s="251"/>
      <c r="E570" s="251"/>
      <c r="F570" s="251"/>
      <c r="G570" s="251"/>
      <c r="H570" s="251"/>
      <c r="I570" s="251"/>
      <c r="J570" s="251"/>
      <c r="K570" s="251"/>
      <c r="L570" s="251"/>
      <c r="M570" s="251"/>
      <c r="N570" s="251"/>
      <c r="O570" s="251"/>
    </row>
    <row r="571">
      <c r="A571" s="251"/>
      <c r="B571" s="251"/>
      <c r="C571" s="251"/>
      <c r="D571" s="251"/>
      <c r="E571" s="251"/>
      <c r="F571" s="251"/>
      <c r="G571" s="251"/>
      <c r="H571" s="251"/>
      <c r="I571" s="251"/>
      <c r="J571" s="251"/>
      <c r="K571" s="251"/>
      <c r="L571" s="251"/>
      <c r="M571" s="251"/>
      <c r="N571" s="251"/>
      <c r="O571" s="251"/>
    </row>
    <row r="572">
      <c r="A572" s="251"/>
      <c r="B572" s="251"/>
      <c r="C572" s="251"/>
      <c r="D572" s="251"/>
      <c r="E572" s="251"/>
      <c r="F572" s="251"/>
      <c r="G572" s="251"/>
      <c r="H572" s="251"/>
      <c r="I572" s="251"/>
      <c r="J572" s="251"/>
      <c r="K572" s="251"/>
      <c r="L572" s="251"/>
      <c r="M572" s="251"/>
      <c r="N572" s="251"/>
      <c r="O572" s="251"/>
    </row>
    <row r="573">
      <c r="A573" s="251"/>
      <c r="B573" s="251"/>
      <c r="C573" s="251"/>
      <c r="D573" s="251"/>
      <c r="E573" s="251"/>
      <c r="F573" s="251"/>
      <c r="G573" s="251"/>
      <c r="H573" s="251"/>
      <c r="I573" s="251"/>
      <c r="J573" s="251"/>
      <c r="K573" s="251"/>
      <c r="L573" s="251"/>
      <c r="M573" s="251"/>
      <c r="N573" s="251"/>
      <c r="O573" s="251"/>
    </row>
    <row r="574">
      <c r="A574" s="251"/>
      <c r="B574" s="251"/>
      <c r="C574" s="251"/>
      <c r="D574" s="251"/>
      <c r="E574" s="251"/>
      <c r="F574" s="251"/>
      <c r="G574" s="251"/>
      <c r="H574" s="251"/>
      <c r="I574" s="251"/>
      <c r="J574" s="251"/>
      <c r="K574" s="251"/>
      <c r="L574" s="251"/>
      <c r="M574" s="251"/>
      <c r="N574" s="251"/>
      <c r="O574" s="251"/>
    </row>
    <row r="575">
      <c r="A575" s="251"/>
      <c r="B575" s="251"/>
      <c r="C575" s="251"/>
      <c r="D575" s="251"/>
      <c r="E575" s="251"/>
      <c r="F575" s="251"/>
      <c r="G575" s="251"/>
      <c r="H575" s="251"/>
      <c r="I575" s="251"/>
      <c r="J575" s="251"/>
      <c r="K575" s="251"/>
      <c r="L575" s="251"/>
      <c r="M575" s="251"/>
      <c r="N575" s="251"/>
      <c r="O575" s="251"/>
    </row>
    <row r="576">
      <c r="A576" s="251"/>
      <c r="B576" s="251"/>
      <c r="C576" s="251"/>
      <c r="D576" s="251"/>
      <c r="E576" s="251"/>
      <c r="F576" s="251"/>
      <c r="G576" s="251"/>
      <c r="H576" s="251"/>
      <c r="I576" s="251"/>
      <c r="J576" s="251"/>
      <c r="K576" s="251"/>
      <c r="L576" s="251"/>
      <c r="M576" s="251"/>
      <c r="N576" s="251"/>
      <c r="O576" s="251"/>
    </row>
    <row r="577">
      <c r="A577" s="251"/>
      <c r="B577" s="251"/>
      <c r="C577" s="251"/>
      <c r="D577" s="251"/>
      <c r="E577" s="251"/>
      <c r="F577" s="251"/>
      <c r="G577" s="251"/>
      <c r="H577" s="251"/>
      <c r="I577" s="251"/>
      <c r="J577" s="251"/>
      <c r="K577" s="251"/>
      <c r="L577" s="251"/>
      <c r="M577" s="251"/>
      <c r="N577" s="251"/>
      <c r="O577" s="251"/>
    </row>
    <row r="578">
      <c r="A578" s="251"/>
      <c r="B578" s="251"/>
      <c r="C578" s="251"/>
      <c r="D578" s="251"/>
      <c r="E578" s="251"/>
      <c r="F578" s="251"/>
      <c r="G578" s="251"/>
      <c r="H578" s="251"/>
      <c r="I578" s="251"/>
      <c r="J578" s="251"/>
      <c r="K578" s="251"/>
      <c r="L578" s="251"/>
      <c r="M578" s="251"/>
      <c r="N578" s="251"/>
      <c r="O578" s="251"/>
    </row>
    <row r="579">
      <c r="A579" s="251"/>
      <c r="B579" s="251"/>
      <c r="C579" s="251"/>
      <c r="D579" s="251"/>
      <c r="E579" s="251"/>
      <c r="F579" s="251"/>
      <c r="G579" s="251"/>
      <c r="H579" s="251"/>
      <c r="I579" s="251"/>
      <c r="J579" s="251"/>
      <c r="K579" s="251"/>
      <c r="L579" s="251"/>
      <c r="M579" s="251"/>
      <c r="N579" s="251"/>
      <c r="O579" s="251"/>
    </row>
    <row r="580">
      <c r="A580" s="251"/>
      <c r="B580" s="251"/>
      <c r="C580" s="251"/>
      <c r="D580" s="251"/>
      <c r="E580" s="251"/>
      <c r="F580" s="251"/>
      <c r="G580" s="251"/>
      <c r="H580" s="251"/>
      <c r="I580" s="251"/>
      <c r="J580" s="251"/>
      <c r="K580" s="251"/>
      <c r="L580" s="251"/>
      <c r="M580" s="251"/>
      <c r="N580" s="251"/>
      <c r="O580" s="251"/>
    </row>
    <row r="581">
      <c r="A581" s="251"/>
      <c r="B581" s="251"/>
      <c r="C581" s="251"/>
      <c r="D581" s="251"/>
      <c r="E581" s="251"/>
      <c r="F581" s="251"/>
      <c r="G581" s="251"/>
      <c r="H581" s="251"/>
      <c r="I581" s="251"/>
      <c r="J581" s="251"/>
      <c r="K581" s="251"/>
      <c r="L581" s="251"/>
      <c r="M581" s="251"/>
      <c r="N581" s="251"/>
      <c r="O581" s="251"/>
    </row>
    <row r="582">
      <c r="A582" s="251"/>
      <c r="B582" s="251"/>
      <c r="C582" s="251"/>
      <c r="D582" s="251"/>
      <c r="E582" s="251"/>
      <c r="F582" s="251"/>
      <c r="G582" s="251"/>
      <c r="H582" s="251"/>
      <c r="I582" s="251"/>
      <c r="J582" s="251"/>
      <c r="K582" s="251"/>
      <c r="L582" s="251"/>
      <c r="M582" s="251"/>
      <c r="N582" s="251"/>
      <c r="O582" s="251"/>
    </row>
    <row r="583">
      <c r="A583" s="251"/>
      <c r="B583" s="251"/>
      <c r="C583" s="251"/>
      <c r="D583" s="251"/>
      <c r="E583" s="251"/>
      <c r="F583" s="251"/>
      <c r="G583" s="251"/>
      <c r="H583" s="251"/>
      <c r="I583" s="251"/>
      <c r="J583" s="251"/>
      <c r="K583" s="251"/>
      <c r="L583" s="251"/>
      <c r="M583" s="251"/>
      <c r="N583" s="251"/>
      <c r="O583" s="251"/>
    </row>
    <row r="584">
      <c r="A584" s="251"/>
      <c r="B584" s="251"/>
      <c r="C584" s="251"/>
      <c r="D584" s="251"/>
      <c r="E584" s="251"/>
      <c r="F584" s="251"/>
      <c r="G584" s="251"/>
      <c r="H584" s="251"/>
      <c r="I584" s="251"/>
      <c r="J584" s="251"/>
      <c r="K584" s="251"/>
      <c r="L584" s="251"/>
      <c r="M584" s="251"/>
      <c r="N584" s="251"/>
      <c r="O584" s="251"/>
    </row>
    <row r="585">
      <c r="A585" s="251"/>
      <c r="B585" s="251"/>
      <c r="C585" s="251"/>
      <c r="D585" s="251"/>
      <c r="E585" s="251"/>
      <c r="F585" s="251"/>
      <c r="G585" s="251"/>
      <c r="H585" s="251"/>
      <c r="I585" s="251"/>
      <c r="J585" s="251"/>
      <c r="K585" s="251"/>
      <c r="L585" s="251"/>
      <c r="M585" s="251"/>
      <c r="N585" s="251"/>
      <c r="O585" s="251"/>
    </row>
    <row r="586">
      <c r="A586" s="251"/>
      <c r="B586" s="251"/>
      <c r="C586" s="251"/>
      <c r="D586" s="251"/>
      <c r="E586" s="251"/>
      <c r="F586" s="251"/>
      <c r="G586" s="251"/>
      <c r="H586" s="251"/>
      <c r="I586" s="251"/>
      <c r="J586" s="251"/>
      <c r="K586" s="251"/>
      <c r="L586" s="251"/>
      <c r="M586" s="251"/>
      <c r="N586" s="251"/>
      <c r="O586" s="251"/>
    </row>
    <row r="587">
      <c r="A587" s="251"/>
      <c r="B587" s="251"/>
      <c r="C587" s="251"/>
      <c r="D587" s="251"/>
      <c r="E587" s="251"/>
      <c r="F587" s="251"/>
      <c r="G587" s="251"/>
      <c r="H587" s="251"/>
      <c r="I587" s="251"/>
      <c r="J587" s="251"/>
      <c r="K587" s="251"/>
      <c r="L587" s="251"/>
      <c r="M587" s="251"/>
      <c r="N587" s="251"/>
      <c r="O587" s="251"/>
    </row>
    <row r="588">
      <c r="A588" s="251"/>
      <c r="B588" s="251"/>
      <c r="C588" s="251"/>
      <c r="D588" s="251"/>
      <c r="E588" s="251"/>
      <c r="F588" s="251"/>
      <c r="G588" s="251"/>
      <c r="H588" s="251"/>
      <c r="I588" s="251"/>
      <c r="J588" s="251"/>
      <c r="K588" s="251"/>
      <c r="L588" s="251"/>
      <c r="M588" s="251"/>
      <c r="N588" s="251"/>
      <c r="O588" s="251"/>
    </row>
    <row r="589">
      <c r="A589" s="251"/>
      <c r="B589" s="251"/>
      <c r="C589" s="251"/>
      <c r="D589" s="251"/>
      <c r="E589" s="251"/>
      <c r="F589" s="251"/>
      <c r="G589" s="251"/>
      <c r="H589" s="251"/>
      <c r="I589" s="251"/>
      <c r="J589" s="251"/>
      <c r="K589" s="251"/>
      <c r="L589" s="251"/>
      <c r="M589" s="251"/>
      <c r="N589" s="251"/>
      <c r="O589" s="251"/>
    </row>
    <row r="590">
      <c r="A590" s="251"/>
      <c r="B590" s="251"/>
      <c r="C590" s="251"/>
      <c r="D590" s="251"/>
      <c r="E590" s="251"/>
      <c r="F590" s="251"/>
      <c r="G590" s="251"/>
      <c r="H590" s="251"/>
      <c r="I590" s="251"/>
      <c r="J590" s="251"/>
      <c r="K590" s="251"/>
      <c r="L590" s="251"/>
      <c r="M590" s="251"/>
      <c r="N590" s="251"/>
      <c r="O590" s="251"/>
    </row>
    <row r="591">
      <c r="A591" s="251"/>
      <c r="B591" s="251"/>
      <c r="C591" s="251"/>
      <c r="D591" s="251"/>
      <c r="E591" s="251"/>
      <c r="F591" s="251"/>
      <c r="G591" s="251"/>
      <c r="H591" s="251"/>
      <c r="I591" s="251"/>
      <c r="J591" s="251"/>
      <c r="K591" s="251"/>
      <c r="L591" s="251"/>
      <c r="M591" s="251"/>
      <c r="N591" s="251"/>
      <c r="O591" s="251"/>
    </row>
    <row r="592">
      <c r="A592" s="251"/>
      <c r="B592" s="251"/>
      <c r="C592" s="251"/>
      <c r="D592" s="251"/>
      <c r="E592" s="251"/>
      <c r="F592" s="251"/>
      <c r="G592" s="251"/>
      <c r="H592" s="251"/>
      <c r="I592" s="251"/>
      <c r="J592" s="251"/>
      <c r="K592" s="251"/>
      <c r="L592" s="251"/>
      <c r="M592" s="251"/>
      <c r="N592" s="251"/>
      <c r="O592" s="251"/>
    </row>
    <row r="593">
      <c r="A593" s="251"/>
      <c r="B593" s="251"/>
      <c r="C593" s="251"/>
      <c r="D593" s="251"/>
      <c r="E593" s="251"/>
      <c r="F593" s="251"/>
      <c r="G593" s="251"/>
      <c r="H593" s="251"/>
      <c r="I593" s="251"/>
      <c r="J593" s="251"/>
      <c r="K593" s="251"/>
      <c r="L593" s="251"/>
      <c r="M593" s="251"/>
      <c r="N593" s="251"/>
      <c r="O593" s="251"/>
    </row>
    <row r="594">
      <c r="A594" s="251"/>
      <c r="B594" s="251"/>
      <c r="C594" s="251"/>
      <c r="D594" s="251"/>
      <c r="E594" s="251"/>
      <c r="F594" s="251"/>
      <c r="G594" s="251"/>
      <c r="H594" s="251"/>
      <c r="I594" s="251"/>
      <c r="J594" s="251"/>
      <c r="K594" s="251"/>
      <c r="L594" s="251"/>
      <c r="M594" s="251"/>
      <c r="N594" s="251"/>
      <c r="O594" s="251"/>
    </row>
    <row r="595">
      <c r="A595" s="251"/>
      <c r="B595" s="251"/>
      <c r="C595" s="251"/>
      <c r="D595" s="251"/>
      <c r="E595" s="251"/>
      <c r="F595" s="251"/>
      <c r="G595" s="251"/>
      <c r="H595" s="251"/>
      <c r="I595" s="251"/>
      <c r="J595" s="251"/>
      <c r="K595" s="251"/>
      <c r="L595" s="251"/>
      <c r="M595" s="251"/>
      <c r="N595" s="251"/>
      <c r="O595" s="251"/>
    </row>
    <row r="596">
      <c r="A596" s="251"/>
      <c r="B596" s="251"/>
      <c r="C596" s="251"/>
      <c r="D596" s="251"/>
      <c r="E596" s="251"/>
      <c r="F596" s="251"/>
      <c r="G596" s="251"/>
      <c r="H596" s="251"/>
      <c r="I596" s="251"/>
      <c r="J596" s="251"/>
      <c r="K596" s="251"/>
      <c r="L596" s="251"/>
      <c r="M596" s="251"/>
      <c r="N596" s="251"/>
      <c r="O596" s="251"/>
    </row>
    <row r="597">
      <c r="A597" s="251"/>
      <c r="B597" s="251"/>
      <c r="C597" s="251"/>
      <c r="D597" s="251"/>
      <c r="E597" s="251"/>
      <c r="F597" s="251"/>
      <c r="G597" s="251"/>
      <c r="H597" s="251"/>
      <c r="I597" s="251"/>
      <c r="J597" s="251"/>
      <c r="K597" s="251"/>
      <c r="L597" s="251"/>
      <c r="M597" s="251"/>
      <c r="N597" s="251"/>
      <c r="O597" s="251"/>
    </row>
    <row r="598">
      <c r="A598" s="251"/>
      <c r="B598" s="251"/>
      <c r="C598" s="251"/>
      <c r="D598" s="251"/>
      <c r="E598" s="251"/>
      <c r="F598" s="251"/>
      <c r="G598" s="251"/>
      <c r="H598" s="251"/>
      <c r="I598" s="251"/>
      <c r="J598" s="251"/>
      <c r="K598" s="251"/>
      <c r="L598" s="251"/>
      <c r="M598" s="251"/>
      <c r="N598" s="251"/>
      <c r="O598" s="251"/>
    </row>
    <row r="599">
      <c r="A599" s="251"/>
      <c r="B599" s="251"/>
      <c r="C599" s="251"/>
      <c r="D599" s="251"/>
      <c r="E599" s="251"/>
      <c r="F599" s="251"/>
      <c r="G599" s="251"/>
      <c r="H599" s="251"/>
      <c r="I599" s="251"/>
      <c r="J599" s="251"/>
      <c r="K599" s="251"/>
      <c r="L599" s="251"/>
      <c r="M599" s="251"/>
      <c r="N599" s="251"/>
      <c r="O599" s="251"/>
    </row>
    <row r="600">
      <c r="A600" s="251"/>
      <c r="B600" s="251"/>
      <c r="C600" s="251"/>
      <c r="D600" s="251"/>
      <c r="E600" s="251"/>
      <c r="F600" s="251"/>
      <c r="G600" s="251"/>
      <c r="H600" s="251"/>
      <c r="I600" s="251"/>
      <c r="J600" s="251"/>
      <c r="K600" s="251"/>
      <c r="L600" s="251"/>
      <c r="M600" s="251"/>
      <c r="N600" s="251"/>
      <c r="O600" s="251"/>
    </row>
    <row r="601">
      <c r="A601" s="251"/>
      <c r="B601" s="251"/>
      <c r="C601" s="251"/>
      <c r="D601" s="251"/>
      <c r="E601" s="251"/>
      <c r="F601" s="251"/>
      <c r="G601" s="251"/>
      <c r="H601" s="251"/>
      <c r="I601" s="251"/>
      <c r="J601" s="251"/>
      <c r="K601" s="251"/>
      <c r="L601" s="251"/>
      <c r="M601" s="251"/>
      <c r="N601" s="251"/>
      <c r="O601" s="251"/>
    </row>
    <row r="602">
      <c r="A602" s="251"/>
      <c r="B602" s="251"/>
      <c r="C602" s="251"/>
      <c r="D602" s="251"/>
      <c r="E602" s="251"/>
      <c r="F602" s="251"/>
      <c r="G602" s="251"/>
      <c r="H602" s="251"/>
      <c r="I602" s="251"/>
      <c r="J602" s="251"/>
      <c r="K602" s="251"/>
      <c r="L602" s="251"/>
      <c r="M602" s="251"/>
      <c r="N602" s="251"/>
      <c r="O602" s="251"/>
    </row>
    <row r="603">
      <c r="A603" s="251"/>
      <c r="B603" s="251"/>
      <c r="C603" s="251"/>
      <c r="D603" s="251"/>
      <c r="E603" s="251"/>
      <c r="F603" s="251"/>
      <c r="G603" s="251"/>
      <c r="H603" s="251"/>
      <c r="I603" s="251"/>
      <c r="J603" s="251"/>
      <c r="K603" s="251"/>
      <c r="L603" s="251"/>
      <c r="M603" s="251"/>
      <c r="N603" s="251"/>
      <c r="O603" s="251"/>
    </row>
    <row r="604">
      <c r="A604" s="251"/>
      <c r="B604" s="251"/>
      <c r="C604" s="251"/>
      <c r="D604" s="251"/>
      <c r="E604" s="251"/>
      <c r="F604" s="251"/>
      <c r="G604" s="251"/>
      <c r="H604" s="251"/>
      <c r="I604" s="251"/>
      <c r="J604" s="251"/>
      <c r="K604" s="251"/>
      <c r="L604" s="251"/>
      <c r="M604" s="251"/>
      <c r="N604" s="251"/>
      <c r="O604" s="251"/>
    </row>
    <row r="605">
      <c r="A605" s="251"/>
      <c r="B605" s="251"/>
      <c r="C605" s="251"/>
      <c r="D605" s="251"/>
      <c r="E605" s="251"/>
      <c r="F605" s="251"/>
      <c r="G605" s="251"/>
      <c r="H605" s="251"/>
      <c r="I605" s="251"/>
      <c r="J605" s="251"/>
      <c r="K605" s="251"/>
      <c r="L605" s="251"/>
      <c r="M605" s="251"/>
      <c r="N605" s="251"/>
      <c r="O605" s="251"/>
    </row>
    <row r="606">
      <c r="A606" s="251"/>
      <c r="B606" s="251"/>
      <c r="C606" s="251"/>
      <c r="D606" s="251"/>
      <c r="E606" s="251"/>
      <c r="F606" s="251"/>
      <c r="G606" s="251"/>
      <c r="H606" s="251"/>
      <c r="I606" s="251"/>
      <c r="J606" s="251"/>
      <c r="K606" s="251"/>
      <c r="L606" s="251"/>
      <c r="M606" s="251"/>
      <c r="N606" s="251"/>
      <c r="O606" s="251"/>
    </row>
    <row r="607">
      <c r="A607" s="251"/>
      <c r="B607" s="251"/>
      <c r="C607" s="251"/>
      <c r="D607" s="251"/>
      <c r="E607" s="251"/>
      <c r="F607" s="251"/>
      <c r="G607" s="251"/>
      <c r="H607" s="251"/>
      <c r="I607" s="251"/>
      <c r="J607" s="251"/>
      <c r="K607" s="251"/>
      <c r="L607" s="251"/>
      <c r="M607" s="251"/>
      <c r="N607" s="251"/>
      <c r="O607" s="251"/>
    </row>
    <row r="608">
      <c r="A608" s="251"/>
      <c r="B608" s="251"/>
      <c r="C608" s="251"/>
      <c r="D608" s="251"/>
      <c r="E608" s="251"/>
      <c r="F608" s="251"/>
      <c r="G608" s="251"/>
      <c r="H608" s="251"/>
      <c r="I608" s="251"/>
      <c r="J608" s="251"/>
      <c r="K608" s="251"/>
      <c r="L608" s="251"/>
      <c r="M608" s="251"/>
      <c r="N608" s="251"/>
      <c r="O608" s="251"/>
    </row>
    <row r="609">
      <c r="A609" s="251"/>
      <c r="B609" s="251"/>
      <c r="C609" s="251"/>
      <c r="D609" s="251"/>
      <c r="E609" s="251"/>
      <c r="F609" s="251"/>
      <c r="G609" s="251"/>
      <c r="H609" s="251"/>
      <c r="I609" s="251"/>
      <c r="J609" s="251"/>
      <c r="K609" s="251"/>
      <c r="L609" s="251"/>
      <c r="M609" s="251"/>
      <c r="N609" s="251"/>
      <c r="O609" s="251"/>
    </row>
    <row r="610">
      <c r="A610" s="251"/>
      <c r="B610" s="251"/>
      <c r="C610" s="251"/>
      <c r="D610" s="251"/>
      <c r="E610" s="251"/>
      <c r="F610" s="251"/>
      <c r="G610" s="251"/>
      <c r="H610" s="251"/>
      <c r="I610" s="251"/>
      <c r="J610" s="251"/>
      <c r="K610" s="251"/>
      <c r="L610" s="251"/>
      <c r="M610" s="251"/>
      <c r="N610" s="251"/>
      <c r="O610" s="251"/>
    </row>
    <row r="611">
      <c r="A611" s="251"/>
      <c r="B611" s="251"/>
      <c r="C611" s="251"/>
      <c r="D611" s="251"/>
      <c r="E611" s="251"/>
      <c r="F611" s="251"/>
      <c r="G611" s="251"/>
      <c r="H611" s="251"/>
      <c r="I611" s="251"/>
      <c r="J611" s="251"/>
      <c r="K611" s="251"/>
      <c r="L611" s="251"/>
      <c r="M611" s="251"/>
      <c r="N611" s="251"/>
      <c r="O611" s="251"/>
    </row>
    <row r="612">
      <c r="A612" s="251"/>
      <c r="B612" s="251"/>
      <c r="C612" s="251"/>
      <c r="D612" s="251"/>
      <c r="E612" s="251"/>
      <c r="F612" s="251"/>
      <c r="G612" s="251"/>
      <c r="H612" s="251"/>
      <c r="I612" s="251"/>
      <c r="J612" s="251"/>
      <c r="K612" s="251"/>
      <c r="L612" s="251"/>
      <c r="M612" s="251"/>
      <c r="N612" s="251"/>
      <c r="O612" s="251"/>
    </row>
    <row r="613">
      <c r="A613" s="251"/>
      <c r="B613" s="251"/>
      <c r="C613" s="251"/>
      <c r="D613" s="251"/>
      <c r="E613" s="251"/>
      <c r="F613" s="251"/>
      <c r="G613" s="251"/>
      <c r="H613" s="251"/>
      <c r="I613" s="251"/>
      <c r="J613" s="251"/>
      <c r="K613" s="251"/>
      <c r="L613" s="251"/>
      <c r="M613" s="251"/>
      <c r="N613" s="251"/>
      <c r="O613" s="251"/>
    </row>
    <row r="614">
      <c r="A614" s="251"/>
      <c r="B614" s="251"/>
      <c r="C614" s="251"/>
      <c r="D614" s="251"/>
      <c r="E614" s="251"/>
      <c r="F614" s="251"/>
      <c r="G614" s="251"/>
      <c r="H614" s="251"/>
      <c r="I614" s="251"/>
      <c r="J614" s="251"/>
      <c r="K614" s="251"/>
      <c r="L614" s="251"/>
      <c r="M614" s="251"/>
      <c r="N614" s="251"/>
      <c r="O614" s="251"/>
    </row>
    <row r="615">
      <c r="A615" s="251"/>
      <c r="B615" s="251"/>
      <c r="C615" s="251"/>
      <c r="D615" s="251"/>
      <c r="E615" s="251"/>
      <c r="F615" s="251"/>
      <c r="G615" s="251"/>
      <c r="H615" s="251"/>
      <c r="I615" s="251"/>
      <c r="J615" s="251"/>
      <c r="K615" s="251"/>
      <c r="L615" s="251"/>
      <c r="M615" s="251"/>
      <c r="N615" s="251"/>
      <c r="O615" s="251"/>
    </row>
    <row r="616">
      <c r="A616" s="251"/>
      <c r="B616" s="251"/>
      <c r="C616" s="251"/>
      <c r="D616" s="251"/>
      <c r="E616" s="251"/>
      <c r="F616" s="251"/>
      <c r="G616" s="251"/>
      <c r="H616" s="251"/>
      <c r="I616" s="251"/>
      <c r="J616" s="251"/>
      <c r="K616" s="251"/>
      <c r="L616" s="251"/>
      <c r="M616" s="251"/>
      <c r="N616" s="251"/>
      <c r="O616" s="251"/>
    </row>
    <row r="617">
      <c r="A617" s="251"/>
      <c r="B617" s="251"/>
      <c r="C617" s="251"/>
      <c r="D617" s="251"/>
      <c r="E617" s="251"/>
      <c r="F617" s="251"/>
      <c r="G617" s="251"/>
      <c r="H617" s="251"/>
      <c r="I617" s="251"/>
      <c r="J617" s="251"/>
      <c r="K617" s="251"/>
      <c r="L617" s="251"/>
      <c r="M617" s="251"/>
      <c r="N617" s="251"/>
      <c r="O617" s="251"/>
    </row>
    <row r="618">
      <c r="A618" s="251"/>
      <c r="B618" s="251"/>
      <c r="C618" s="251"/>
      <c r="D618" s="251"/>
      <c r="E618" s="251"/>
      <c r="F618" s="251"/>
      <c r="G618" s="251"/>
      <c r="H618" s="251"/>
      <c r="I618" s="251"/>
      <c r="J618" s="251"/>
      <c r="K618" s="251"/>
      <c r="L618" s="251"/>
      <c r="M618" s="251"/>
      <c r="N618" s="251"/>
      <c r="O618" s="251"/>
    </row>
    <row r="619">
      <c r="A619" s="251"/>
      <c r="B619" s="251"/>
      <c r="C619" s="251"/>
      <c r="D619" s="251"/>
      <c r="E619" s="251"/>
      <c r="F619" s="251"/>
      <c r="G619" s="251"/>
      <c r="H619" s="251"/>
      <c r="I619" s="251"/>
      <c r="J619" s="251"/>
      <c r="K619" s="251"/>
      <c r="L619" s="251"/>
      <c r="M619" s="251"/>
      <c r="N619" s="251"/>
      <c r="O619" s="251"/>
    </row>
    <row r="620">
      <c r="A620" s="251"/>
      <c r="B620" s="251"/>
      <c r="C620" s="251"/>
      <c r="D620" s="251"/>
      <c r="E620" s="251"/>
      <c r="F620" s="251"/>
      <c r="G620" s="251"/>
      <c r="H620" s="251"/>
      <c r="I620" s="251"/>
      <c r="J620" s="251"/>
      <c r="K620" s="251"/>
      <c r="L620" s="251"/>
      <c r="M620" s="251"/>
      <c r="N620" s="251"/>
      <c r="O620" s="251"/>
    </row>
    <row r="621">
      <c r="A621" s="251"/>
      <c r="B621" s="251"/>
      <c r="C621" s="251"/>
      <c r="D621" s="251"/>
      <c r="E621" s="251"/>
      <c r="F621" s="251"/>
      <c r="G621" s="251"/>
      <c r="H621" s="251"/>
      <c r="I621" s="251"/>
      <c r="J621" s="251"/>
      <c r="K621" s="251"/>
      <c r="L621" s="251"/>
      <c r="M621" s="251"/>
      <c r="N621" s="251"/>
      <c r="O621" s="251"/>
    </row>
    <row r="622">
      <c r="A622" s="251"/>
      <c r="B622" s="251"/>
      <c r="C622" s="251"/>
      <c r="D622" s="251"/>
      <c r="E622" s="251"/>
      <c r="F622" s="251"/>
      <c r="G622" s="251"/>
      <c r="H622" s="251"/>
      <c r="I622" s="251"/>
      <c r="J622" s="251"/>
      <c r="K622" s="251"/>
      <c r="L622" s="251"/>
      <c r="M622" s="251"/>
      <c r="N622" s="251"/>
      <c r="O622" s="251"/>
    </row>
    <row r="623">
      <c r="A623" s="251"/>
      <c r="B623" s="251"/>
      <c r="C623" s="251"/>
      <c r="D623" s="251"/>
      <c r="E623" s="251"/>
      <c r="F623" s="251"/>
      <c r="G623" s="251"/>
      <c r="H623" s="251"/>
      <c r="I623" s="251"/>
      <c r="J623" s="251"/>
      <c r="K623" s="251"/>
      <c r="L623" s="251"/>
      <c r="M623" s="251"/>
      <c r="N623" s="251"/>
      <c r="O623" s="251"/>
    </row>
    <row r="624">
      <c r="A624" s="251"/>
      <c r="B624" s="251"/>
      <c r="C624" s="251"/>
      <c r="D624" s="251"/>
      <c r="E624" s="251"/>
      <c r="F624" s="251"/>
      <c r="G624" s="251"/>
      <c r="H624" s="251"/>
      <c r="I624" s="251"/>
      <c r="J624" s="251"/>
      <c r="K624" s="251"/>
      <c r="L624" s="251"/>
      <c r="M624" s="251"/>
      <c r="N624" s="251"/>
      <c r="O624" s="251"/>
    </row>
    <row r="625">
      <c r="A625" s="251"/>
      <c r="B625" s="251"/>
      <c r="C625" s="251"/>
      <c r="D625" s="251"/>
      <c r="E625" s="251"/>
      <c r="F625" s="251"/>
      <c r="G625" s="251"/>
      <c r="H625" s="251"/>
      <c r="I625" s="251"/>
      <c r="J625" s="251"/>
      <c r="K625" s="251"/>
      <c r="L625" s="251"/>
      <c r="M625" s="251"/>
      <c r="N625" s="251"/>
      <c r="O625" s="251"/>
    </row>
    <row r="626">
      <c r="A626" s="251"/>
      <c r="B626" s="251"/>
      <c r="C626" s="251"/>
      <c r="D626" s="251"/>
      <c r="E626" s="251"/>
      <c r="F626" s="251"/>
      <c r="G626" s="251"/>
      <c r="H626" s="251"/>
      <c r="I626" s="251"/>
      <c r="J626" s="251"/>
      <c r="K626" s="251"/>
      <c r="L626" s="251"/>
      <c r="M626" s="251"/>
      <c r="N626" s="251"/>
      <c r="O626" s="251"/>
    </row>
    <row r="627">
      <c r="A627" s="251"/>
      <c r="B627" s="251"/>
      <c r="C627" s="251"/>
      <c r="D627" s="251"/>
      <c r="E627" s="251"/>
      <c r="F627" s="251"/>
      <c r="G627" s="251"/>
      <c r="H627" s="251"/>
      <c r="I627" s="251"/>
      <c r="J627" s="251"/>
      <c r="K627" s="251"/>
      <c r="L627" s="251"/>
      <c r="M627" s="251"/>
      <c r="N627" s="251"/>
      <c r="O627" s="251"/>
    </row>
    <row r="628">
      <c r="A628" s="251"/>
      <c r="B628" s="251"/>
      <c r="C628" s="251"/>
      <c r="D628" s="251"/>
      <c r="E628" s="251"/>
      <c r="F628" s="251"/>
      <c r="G628" s="251"/>
      <c r="H628" s="251"/>
      <c r="I628" s="251"/>
      <c r="J628" s="251"/>
      <c r="K628" s="251"/>
      <c r="L628" s="251"/>
      <c r="M628" s="251"/>
      <c r="N628" s="251"/>
      <c r="O628" s="251"/>
    </row>
    <row r="629">
      <c r="A629" s="251"/>
      <c r="B629" s="251"/>
      <c r="C629" s="251"/>
      <c r="D629" s="251"/>
      <c r="E629" s="251"/>
      <c r="F629" s="251"/>
      <c r="G629" s="251"/>
      <c r="H629" s="251"/>
      <c r="I629" s="251"/>
      <c r="J629" s="251"/>
      <c r="K629" s="251"/>
      <c r="L629" s="251"/>
      <c r="M629" s="251"/>
      <c r="N629" s="251"/>
      <c r="O629" s="251"/>
    </row>
    <row r="630">
      <c r="A630" s="251"/>
      <c r="B630" s="251"/>
      <c r="C630" s="251"/>
      <c r="D630" s="251"/>
      <c r="E630" s="251"/>
      <c r="F630" s="251"/>
      <c r="G630" s="251"/>
      <c r="H630" s="251"/>
      <c r="I630" s="251"/>
      <c r="J630" s="251"/>
      <c r="K630" s="251"/>
      <c r="L630" s="251"/>
      <c r="M630" s="251"/>
      <c r="N630" s="251"/>
      <c r="O630" s="251"/>
    </row>
    <row r="631">
      <c r="A631" s="251"/>
      <c r="B631" s="251"/>
      <c r="C631" s="251"/>
      <c r="D631" s="251"/>
      <c r="E631" s="251"/>
      <c r="F631" s="251"/>
      <c r="G631" s="251"/>
      <c r="H631" s="251"/>
      <c r="I631" s="251"/>
      <c r="J631" s="251"/>
      <c r="K631" s="251"/>
      <c r="L631" s="251"/>
      <c r="M631" s="251"/>
      <c r="N631" s="251"/>
      <c r="O631" s="251"/>
    </row>
    <row r="632">
      <c r="A632" s="251"/>
      <c r="B632" s="251"/>
      <c r="C632" s="251"/>
      <c r="D632" s="251"/>
      <c r="E632" s="251"/>
      <c r="F632" s="251"/>
      <c r="G632" s="251"/>
      <c r="H632" s="251"/>
      <c r="I632" s="251"/>
      <c r="J632" s="251"/>
      <c r="K632" s="251"/>
      <c r="L632" s="251"/>
      <c r="M632" s="251"/>
      <c r="N632" s="251"/>
      <c r="O632" s="251"/>
    </row>
    <row r="633">
      <c r="A633" s="251"/>
      <c r="B633" s="251"/>
      <c r="C633" s="251"/>
      <c r="D633" s="251"/>
      <c r="E633" s="251"/>
      <c r="F633" s="251"/>
      <c r="G633" s="251"/>
      <c r="H633" s="251"/>
      <c r="I633" s="251"/>
      <c r="J633" s="251"/>
      <c r="K633" s="251"/>
      <c r="L633" s="251"/>
      <c r="M633" s="251"/>
      <c r="N633" s="251"/>
      <c r="O633" s="251"/>
    </row>
    <row r="634">
      <c r="A634" s="251"/>
      <c r="B634" s="251"/>
      <c r="C634" s="251"/>
      <c r="D634" s="251"/>
      <c r="E634" s="251"/>
      <c r="F634" s="251"/>
      <c r="G634" s="251"/>
      <c r="H634" s="251"/>
      <c r="I634" s="251"/>
      <c r="J634" s="251"/>
      <c r="K634" s="251"/>
      <c r="L634" s="251"/>
      <c r="M634" s="251"/>
      <c r="N634" s="251"/>
      <c r="O634" s="251"/>
    </row>
    <row r="635">
      <c r="A635" s="251"/>
      <c r="B635" s="251"/>
      <c r="C635" s="251"/>
      <c r="D635" s="251"/>
      <c r="E635" s="251"/>
      <c r="F635" s="251"/>
      <c r="G635" s="251"/>
      <c r="H635" s="251"/>
      <c r="I635" s="251"/>
      <c r="J635" s="251"/>
      <c r="K635" s="251"/>
      <c r="L635" s="251"/>
      <c r="M635" s="251"/>
      <c r="N635" s="251"/>
      <c r="O635" s="251"/>
    </row>
    <row r="636">
      <c r="A636" s="251"/>
      <c r="B636" s="251"/>
      <c r="C636" s="251"/>
      <c r="D636" s="251"/>
      <c r="E636" s="251"/>
      <c r="F636" s="251"/>
      <c r="G636" s="251"/>
      <c r="H636" s="251"/>
      <c r="I636" s="251"/>
      <c r="J636" s="251"/>
      <c r="K636" s="251"/>
      <c r="L636" s="251"/>
      <c r="M636" s="251"/>
      <c r="N636" s="251"/>
      <c r="O636" s="251"/>
    </row>
    <row r="637">
      <c r="A637" s="251"/>
      <c r="B637" s="251"/>
      <c r="C637" s="251"/>
      <c r="D637" s="251"/>
      <c r="E637" s="251"/>
      <c r="F637" s="251"/>
      <c r="G637" s="251"/>
      <c r="H637" s="251"/>
      <c r="I637" s="251"/>
      <c r="J637" s="251"/>
      <c r="K637" s="251"/>
      <c r="L637" s="251"/>
      <c r="M637" s="251"/>
      <c r="N637" s="251"/>
      <c r="O637" s="251"/>
    </row>
    <row r="638">
      <c r="A638" s="251"/>
      <c r="B638" s="251"/>
      <c r="C638" s="251"/>
      <c r="D638" s="251"/>
      <c r="E638" s="251"/>
      <c r="F638" s="251"/>
      <c r="G638" s="251"/>
      <c r="H638" s="251"/>
      <c r="I638" s="251"/>
      <c r="J638" s="251"/>
      <c r="K638" s="251"/>
      <c r="L638" s="251"/>
      <c r="M638" s="251"/>
      <c r="N638" s="251"/>
      <c r="O638" s="251"/>
    </row>
    <row r="639">
      <c r="A639" s="251"/>
      <c r="B639" s="251"/>
      <c r="C639" s="251"/>
      <c r="D639" s="251"/>
      <c r="E639" s="251"/>
      <c r="F639" s="251"/>
      <c r="G639" s="251"/>
      <c r="H639" s="251"/>
      <c r="I639" s="251"/>
      <c r="J639" s="251"/>
      <c r="K639" s="251"/>
      <c r="L639" s="251"/>
      <c r="M639" s="251"/>
      <c r="N639" s="251"/>
      <c r="O639" s="251"/>
    </row>
    <row r="640">
      <c r="A640" s="251"/>
      <c r="B640" s="251"/>
      <c r="C640" s="251"/>
      <c r="D640" s="251"/>
      <c r="E640" s="251"/>
      <c r="F640" s="251"/>
      <c r="G640" s="251"/>
      <c r="H640" s="251"/>
      <c r="I640" s="251"/>
      <c r="J640" s="251"/>
      <c r="K640" s="251"/>
      <c r="L640" s="251"/>
      <c r="M640" s="251"/>
      <c r="N640" s="251"/>
      <c r="O640" s="251"/>
    </row>
    <row r="641">
      <c r="A641" s="251"/>
      <c r="B641" s="251"/>
      <c r="C641" s="251"/>
      <c r="D641" s="251"/>
      <c r="E641" s="251"/>
      <c r="F641" s="251"/>
      <c r="G641" s="251"/>
      <c r="H641" s="251"/>
      <c r="I641" s="251"/>
      <c r="J641" s="251"/>
      <c r="K641" s="251"/>
      <c r="L641" s="251"/>
      <c r="M641" s="251"/>
      <c r="N641" s="251"/>
      <c r="O641" s="251"/>
    </row>
    <row r="642">
      <c r="A642" s="251"/>
      <c r="B642" s="251"/>
      <c r="C642" s="251"/>
      <c r="D642" s="251"/>
      <c r="E642" s="251"/>
      <c r="F642" s="251"/>
      <c r="G642" s="251"/>
      <c r="H642" s="251"/>
      <c r="I642" s="251"/>
      <c r="J642" s="251"/>
      <c r="K642" s="251"/>
      <c r="L642" s="251"/>
      <c r="M642" s="251"/>
      <c r="N642" s="251"/>
      <c r="O642" s="251"/>
    </row>
    <row r="643">
      <c r="A643" s="251"/>
      <c r="B643" s="251"/>
      <c r="C643" s="251"/>
      <c r="D643" s="251"/>
      <c r="E643" s="251"/>
      <c r="F643" s="251"/>
      <c r="G643" s="251"/>
      <c r="H643" s="251"/>
      <c r="I643" s="251"/>
      <c r="J643" s="251"/>
      <c r="K643" s="251"/>
      <c r="L643" s="251"/>
      <c r="M643" s="251"/>
      <c r="N643" s="251"/>
      <c r="O643" s="251"/>
    </row>
    <row r="644">
      <c r="A644" s="251"/>
      <c r="B644" s="251"/>
      <c r="C644" s="251"/>
      <c r="D644" s="251"/>
      <c r="E644" s="251"/>
      <c r="F644" s="251"/>
      <c r="G644" s="251"/>
      <c r="H644" s="251"/>
      <c r="I644" s="251"/>
      <c r="J644" s="251"/>
      <c r="K644" s="251"/>
      <c r="L644" s="251"/>
      <c r="M644" s="251"/>
      <c r="N644" s="251"/>
      <c r="O644" s="251"/>
    </row>
    <row r="645">
      <c r="A645" s="251"/>
      <c r="B645" s="251"/>
      <c r="C645" s="251"/>
      <c r="D645" s="251"/>
      <c r="E645" s="251"/>
      <c r="F645" s="251"/>
      <c r="G645" s="251"/>
      <c r="H645" s="251"/>
      <c r="I645" s="251"/>
      <c r="J645" s="251"/>
      <c r="K645" s="251"/>
      <c r="L645" s="251"/>
      <c r="M645" s="251"/>
      <c r="N645" s="251"/>
      <c r="O645" s="251"/>
    </row>
    <row r="646">
      <c r="A646" s="251"/>
      <c r="B646" s="251"/>
      <c r="C646" s="251"/>
      <c r="D646" s="251"/>
      <c r="E646" s="251"/>
      <c r="F646" s="251"/>
      <c r="G646" s="251"/>
      <c r="H646" s="251"/>
      <c r="I646" s="251"/>
      <c r="J646" s="251"/>
      <c r="K646" s="251"/>
      <c r="L646" s="251"/>
      <c r="M646" s="251"/>
      <c r="N646" s="251"/>
      <c r="O646" s="251"/>
    </row>
    <row r="647">
      <c r="A647" s="251"/>
      <c r="B647" s="251"/>
      <c r="C647" s="251"/>
      <c r="D647" s="251"/>
      <c r="E647" s="251"/>
      <c r="F647" s="251"/>
      <c r="G647" s="251"/>
      <c r="H647" s="251"/>
      <c r="I647" s="251"/>
      <c r="J647" s="251"/>
      <c r="K647" s="251"/>
      <c r="L647" s="251"/>
      <c r="M647" s="251"/>
      <c r="N647" s="251"/>
      <c r="O647" s="251"/>
    </row>
    <row r="648">
      <c r="A648" s="251"/>
      <c r="B648" s="251"/>
      <c r="C648" s="251"/>
      <c r="D648" s="251"/>
      <c r="E648" s="251"/>
      <c r="F648" s="251"/>
      <c r="G648" s="251"/>
      <c r="H648" s="251"/>
      <c r="I648" s="251"/>
      <c r="J648" s="251"/>
      <c r="K648" s="251"/>
      <c r="L648" s="251"/>
      <c r="M648" s="251"/>
      <c r="N648" s="251"/>
      <c r="O648" s="251"/>
    </row>
    <row r="649">
      <c r="A649" s="251"/>
      <c r="B649" s="251"/>
      <c r="C649" s="251"/>
      <c r="D649" s="251"/>
      <c r="E649" s="251"/>
      <c r="F649" s="251"/>
      <c r="G649" s="251"/>
      <c r="H649" s="251"/>
      <c r="I649" s="251"/>
      <c r="J649" s="251"/>
      <c r="K649" s="251"/>
      <c r="L649" s="251"/>
      <c r="M649" s="251"/>
      <c r="N649" s="251"/>
      <c r="O649" s="251"/>
    </row>
    <row r="650">
      <c r="A650" s="251"/>
      <c r="B650" s="251"/>
      <c r="C650" s="251"/>
      <c r="D650" s="251"/>
      <c r="E650" s="251"/>
      <c r="F650" s="251"/>
      <c r="G650" s="251"/>
      <c r="H650" s="251"/>
      <c r="I650" s="251"/>
      <c r="J650" s="251"/>
      <c r="K650" s="251"/>
      <c r="L650" s="251"/>
      <c r="M650" s="251"/>
      <c r="N650" s="251"/>
      <c r="O650" s="251"/>
    </row>
    <row r="651">
      <c r="A651" s="251"/>
      <c r="B651" s="251"/>
      <c r="C651" s="251"/>
      <c r="D651" s="251"/>
      <c r="E651" s="251"/>
      <c r="F651" s="251"/>
      <c r="G651" s="251"/>
      <c r="H651" s="251"/>
      <c r="I651" s="251"/>
      <c r="J651" s="251"/>
      <c r="K651" s="251"/>
      <c r="L651" s="251"/>
      <c r="M651" s="251"/>
      <c r="N651" s="251"/>
      <c r="O651" s="251"/>
    </row>
    <row r="652">
      <c r="A652" s="251"/>
      <c r="B652" s="251"/>
      <c r="C652" s="251"/>
      <c r="D652" s="251"/>
      <c r="E652" s="251"/>
      <c r="F652" s="251"/>
      <c r="G652" s="251"/>
      <c r="H652" s="251"/>
      <c r="I652" s="251"/>
      <c r="J652" s="251"/>
      <c r="K652" s="251"/>
      <c r="L652" s="251"/>
      <c r="M652" s="251"/>
      <c r="N652" s="251"/>
      <c r="O652" s="251"/>
    </row>
    <row r="653">
      <c r="A653" s="251"/>
      <c r="B653" s="251"/>
      <c r="C653" s="251"/>
      <c r="D653" s="251"/>
      <c r="E653" s="251"/>
      <c r="F653" s="251"/>
      <c r="G653" s="251"/>
      <c r="H653" s="251"/>
      <c r="I653" s="251"/>
      <c r="J653" s="251"/>
      <c r="K653" s="251"/>
      <c r="L653" s="251"/>
      <c r="M653" s="251"/>
      <c r="N653" s="251"/>
      <c r="O653" s="251"/>
    </row>
    <row r="654">
      <c r="A654" s="251"/>
      <c r="B654" s="251"/>
      <c r="C654" s="251"/>
      <c r="D654" s="251"/>
      <c r="E654" s="251"/>
      <c r="F654" s="251"/>
      <c r="G654" s="251"/>
      <c r="H654" s="251"/>
      <c r="I654" s="251"/>
      <c r="J654" s="251"/>
      <c r="K654" s="251"/>
      <c r="L654" s="251"/>
      <c r="M654" s="251"/>
      <c r="N654" s="251"/>
      <c r="O654" s="251"/>
    </row>
    <row r="655">
      <c r="A655" s="251"/>
      <c r="B655" s="251"/>
      <c r="C655" s="251"/>
      <c r="D655" s="251"/>
      <c r="E655" s="251"/>
      <c r="F655" s="251"/>
      <c r="G655" s="251"/>
      <c r="H655" s="251"/>
      <c r="I655" s="251"/>
      <c r="J655" s="251"/>
      <c r="K655" s="251"/>
      <c r="L655" s="251"/>
      <c r="M655" s="251"/>
      <c r="N655" s="251"/>
      <c r="O655" s="251"/>
    </row>
    <row r="656">
      <c r="A656" s="251"/>
      <c r="B656" s="251"/>
      <c r="C656" s="251"/>
      <c r="D656" s="251"/>
      <c r="E656" s="251"/>
      <c r="F656" s="251"/>
      <c r="G656" s="251"/>
      <c r="H656" s="251"/>
      <c r="I656" s="251"/>
      <c r="J656" s="251"/>
      <c r="K656" s="251"/>
      <c r="L656" s="251"/>
      <c r="M656" s="251"/>
      <c r="N656" s="251"/>
      <c r="O656" s="251"/>
    </row>
    <row r="657">
      <c r="A657" s="251"/>
      <c r="B657" s="251"/>
      <c r="C657" s="251"/>
      <c r="D657" s="251"/>
      <c r="E657" s="251"/>
      <c r="F657" s="251"/>
      <c r="G657" s="251"/>
      <c r="H657" s="251"/>
      <c r="I657" s="251"/>
      <c r="J657" s="251"/>
      <c r="K657" s="251"/>
      <c r="L657" s="251"/>
      <c r="M657" s="251"/>
      <c r="N657" s="251"/>
      <c r="O657" s="251"/>
    </row>
    <row r="658">
      <c r="A658" s="251"/>
      <c r="B658" s="251"/>
      <c r="C658" s="251"/>
      <c r="D658" s="251"/>
      <c r="E658" s="251"/>
      <c r="F658" s="251"/>
      <c r="G658" s="251"/>
      <c r="H658" s="251"/>
      <c r="I658" s="251"/>
      <c r="J658" s="251"/>
      <c r="K658" s="251"/>
      <c r="L658" s="251"/>
      <c r="M658" s="251"/>
      <c r="N658" s="251"/>
      <c r="O658" s="251"/>
    </row>
    <row r="659">
      <c r="A659" s="251"/>
      <c r="B659" s="251"/>
      <c r="C659" s="251"/>
      <c r="D659" s="251"/>
      <c r="E659" s="251"/>
      <c r="F659" s="251"/>
      <c r="G659" s="251"/>
      <c r="H659" s="251"/>
      <c r="I659" s="251"/>
      <c r="J659" s="251"/>
      <c r="K659" s="251"/>
      <c r="L659" s="251"/>
      <c r="M659" s="251"/>
      <c r="N659" s="251"/>
      <c r="O659" s="251"/>
    </row>
    <row r="660">
      <c r="A660" s="251"/>
      <c r="B660" s="251"/>
      <c r="C660" s="251"/>
      <c r="D660" s="251"/>
      <c r="E660" s="251"/>
      <c r="F660" s="251"/>
      <c r="G660" s="251"/>
      <c r="H660" s="251"/>
      <c r="I660" s="251"/>
      <c r="J660" s="251"/>
      <c r="K660" s="251"/>
      <c r="L660" s="251"/>
      <c r="M660" s="251"/>
      <c r="N660" s="251"/>
      <c r="O660" s="251"/>
    </row>
    <row r="661">
      <c r="A661" s="251"/>
      <c r="B661" s="251"/>
      <c r="C661" s="251"/>
      <c r="D661" s="251"/>
      <c r="E661" s="251"/>
      <c r="F661" s="251"/>
      <c r="G661" s="251"/>
      <c r="H661" s="251"/>
      <c r="I661" s="251"/>
      <c r="J661" s="251"/>
      <c r="K661" s="251"/>
      <c r="L661" s="251"/>
      <c r="M661" s="251"/>
      <c r="N661" s="251"/>
      <c r="O661" s="251"/>
    </row>
    <row r="662">
      <c r="A662" s="251"/>
      <c r="B662" s="251"/>
      <c r="C662" s="251"/>
      <c r="D662" s="251"/>
      <c r="E662" s="251"/>
      <c r="F662" s="251"/>
      <c r="G662" s="251"/>
      <c r="H662" s="251"/>
      <c r="I662" s="251"/>
      <c r="J662" s="251"/>
      <c r="K662" s="251"/>
      <c r="L662" s="251"/>
      <c r="M662" s="251"/>
      <c r="N662" s="251"/>
      <c r="O662" s="251"/>
    </row>
    <row r="663">
      <c r="A663" s="251"/>
      <c r="B663" s="251"/>
      <c r="C663" s="251"/>
      <c r="D663" s="251"/>
      <c r="E663" s="251"/>
      <c r="F663" s="251"/>
      <c r="G663" s="251"/>
      <c r="H663" s="251"/>
      <c r="I663" s="251"/>
      <c r="J663" s="251"/>
      <c r="K663" s="251"/>
      <c r="L663" s="251"/>
      <c r="M663" s="251"/>
      <c r="N663" s="251"/>
      <c r="O663" s="251"/>
    </row>
    <row r="664">
      <c r="A664" s="251"/>
      <c r="B664" s="251"/>
      <c r="C664" s="251"/>
      <c r="D664" s="251"/>
      <c r="E664" s="251"/>
      <c r="F664" s="251"/>
      <c r="G664" s="251"/>
      <c r="H664" s="251"/>
      <c r="I664" s="251"/>
      <c r="J664" s="251"/>
      <c r="K664" s="251"/>
      <c r="L664" s="251"/>
      <c r="M664" s="251"/>
      <c r="N664" s="251"/>
      <c r="O664" s="251"/>
    </row>
    <row r="665">
      <c r="A665" s="251"/>
      <c r="B665" s="251"/>
      <c r="C665" s="251"/>
      <c r="D665" s="251"/>
      <c r="E665" s="251"/>
      <c r="F665" s="251"/>
      <c r="G665" s="251"/>
      <c r="H665" s="251"/>
      <c r="I665" s="251"/>
      <c r="J665" s="251"/>
      <c r="K665" s="251"/>
      <c r="L665" s="251"/>
      <c r="M665" s="251"/>
      <c r="N665" s="251"/>
      <c r="O665" s="251"/>
    </row>
    <row r="666">
      <c r="A666" s="251"/>
      <c r="B666" s="251"/>
      <c r="C666" s="251"/>
      <c r="D666" s="251"/>
      <c r="E666" s="251"/>
      <c r="F666" s="251"/>
      <c r="G666" s="251"/>
      <c r="H666" s="251"/>
      <c r="I666" s="251"/>
      <c r="J666" s="251"/>
      <c r="K666" s="251"/>
      <c r="L666" s="251"/>
      <c r="M666" s="251"/>
      <c r="N666" s="251"/>
      <c r="O666" s="251"/>
    </row>
    <row r="667">
      <c r="A667" s="251"/>
      <c r="B667" s="251"/>
      <c r="C667" s="251"/>
      <c r="D667" s="251"/>
      <c r="E667" s="251"/>
      <c r="F667" s="251"/>
      <c r="G667" s="251"/>
      <c r="H667" s="251"/>
      <c r="I667" s="251"/>
      <c r="J667" s="251"/>
      <c r="K667" s="251"/>
      <c r="L667" s="251"/>
      <c r="M667" s="251"/>
      <c r="N667" s="251"/>
      <c r="O667" s="251"/>
    </row>
    <row r="668">
      <c r="A668" s="251"/>
      <c r="B668" s="251"/>
      <c r="C668" s="251"/>
      <c r="D668" s="251"/>
      <c r="E668" s="251"/>
      <c r="F668" s="251"/>
      <c r="G668" s="251"/>
      <c r="H668" s="251"/>
      <c r="I668" s="251"/>
      <c r="J668" s="251"/>
      <c r="K668" s="251"/>
      <c r="L668" s="251"/>
      <c r="M668" s="251"/>
      <c r="N668" s="251"/>
      <c r="O668" s="251"/>
    </row>
    <row r="669">
      <c r="A669" s="251"/>
      <c r="B669" s="251"/>
      <c r="C669" s="251"/>
      <c r="D669" s="251"/>
      <c r="E669" s="251"/>
      <c r="F669" s="251"/>
      <c r="G669" s="251"/>
      <c r="H669" s="251"/>
      <c r="I669" s="251"/>
      <c r="J669" s="251"/>
      <c r="K669" s="251"/>
      <c r="L669" s="251"/>
      <c r="M669" s="251"/>
      <c r="N669" s="251"/>
      <c r="O669" s="251"/>
    </row>
    <row r="670">
      <c r="A670" s="251"/>
      <c r="B670" s="251"/>
      <c r="C670" s="251"/>
      <c r="D670" s="251"/>
      <c r="E670" s="251"/>
      <c r="F670" s="251"/>
      <c r="G670" s="251"/>
      <c r="H670" s="251"/>
      <c r="I670" s="251"/>
      <c r="J670" s="251"/>
      <c r="K670" s="251"/>
      <c r="L670" s="251"/>
      <c r="M670" s="251"/>
      <c r="N670" s="251"/>
      <c r="O670" s="251"/>
    </row>
    <row r="671">
      <c r="A671" s="251"/>
      <c r="B671" s="251"/>
      <c r="C671" s="251"/>
      <c r="D671" s="251"/>
      <c r="E671" s="251"/>
      <c r="F671" s="251"/>
      <c r="G671" s="251"/>
      <c r="H671" s="251"/>
      <c r="I671" s="251"/>
      <c r="J671" s="251"/>
      <c r="K671" s="251"/>
      <c r="L671" s="251"/>
      <c r="M671" s="251"/>
      <c r="N671" s="251"/>
      <c r="O671" s="251"/>
    </row>
    <row r="672">
      <c r="A672" s="251"/>
      <c r="B672" s="251"/>
      <c r="C672" s="251"/>
      <c r="D672" s="251"/>
      <c r="E672" s="251"/>
      <c r="F672" s="251"/>
      <c r="G672" s="251"/>
      <c r="H672" s="251"/>
      <c r="I672" s="251"/>
      <c r="J672" s="251"/>
      <c r="K672" s="251"/>
      <c r="L672" s="251"/>
      <c r="M672" s="251"/>
      <c r="N672" s="251"/>
      <c r="O672" s="251"/>
    </row>
    <row r="673">
      <c r="A673" s="251"/>
      <c r="B673" s="251"/>
      <c r="C673" s="251"/>
      <c r="D673" s="251"/>
      <c r="E673" s="251"/>
      <c r="F673" s="251"/>
      <c r="G673" s="251"/>
      <c r="H673" s="251"/>
      <c r="I673" s="251"/>
      <c r="J673" s="251"/>
      <c r="K673" s="251"/>
      <c r="L673" s="251"/>
      <c r="M673" s="251"/>
      <c r="N673" s="251"/>
      <c r="O673" s="251"/>
    </row>
    <row r="674">
      <c r="A674" s="251"/>
      <c r="B674" s="251"/>
      <c r="C674" s="251"/>
      <c r="D674" s="251"/>
      <c r="E674" s="251"/>
      <c r="F674" s="251"/>
      <c r="G674" s="251"/>
      <c r="H674" s="251"/>
      <c r="I674" s="251"/>
      <c r="J674" s="251"/>
      <c r="K674" s="251"/>
      <c r="L674" s="251"/>
      <c r="M674" s="251"/>
      <c r="N674" s="251"/>
      <c r="O674" s="251"/>
    </row>
    <row r="675">
      <c r="A675" s="251"/>
      <c r="B675" s="251"/>
      <c r="C675" s="251"/>
      <c r="D675" s="251"/>
      <c r="E675" s="251"/>
      <c r="F675" s="251"/>
      <c r="G675" s="251"/>
      <c r="H675" s="251"/>
      <c r="I675" s="251"/>
      <c r="J675" s="251"/>
      <c r="K675" s="251"/>
      <c r="L675" s="251"/>
      <c r="M675" s="251"/>
      <c r="N675" s="251"/>
      <c r="O675" s="251"/>
    </row>
    <row r="676">
      <c r="A676" s="251"/>
      <c r="B676" s="251"/>
      <c r="C676" s="251"/>
      <c r="D676" s="251"/>
      <c r="E676" s="251"/>
      <c r="F676" s="251"/>
      <c r="G676" s="251"/>
      <c r="H676" s="251"/>
      <c r="I676" s="251"/>
      <c r="J676" s="251"/>
      <c r="K676" s="251"/>
      <c r="L676" s="251"/>
      <c r="M676" s="251"/>
      <c r="N676" s="251"/>
      <c r="O676" s="251"/>
    </row>
    <row r="677">
      <c r="A677" s="251"/>
      <c r="B677" s="251"/>
      <c r="C677" s="251"/>
      <c r="D677" s="251"/>
      <c r="E677" s="251"/>
      <c r="F677" s="251"/>
      <c r="G677" s="251"/>
      <c r="H677" s="251"/>
      <c r="I677" s="251"/>
      <c r="J677" s="251"/>
      <c r="K677" s="251"/>
      <c r="L677" s="251"/>
      <c r="M677" s="251"/>
      <c r="N677" s="251"/>
      <c r="O677" s="251"/>
    </row>
    <row r="678">
      <c r="A678" s="251"/>
      <c r="B678" s="251"/>
      <c r="C678" s="251"/>
      <c r="D678" s="251"/>
      <c r="E678" s="251"/>
      <c r="F678" s="251"/>
      <c r="G678" s="251"/>
      <c r="H678" s="251"/>
      <c r="I678" s="251"/>
      <c r="J678" s="251"/>
      <c r="K678" s="251"/>
      <c r="L678" s="251"/>
      <c r="M678" s="251"/>
      <c r="N678" s="251"/>
      <c r="O678" s="251"/>
    </row>
    <row r="679">
      <c r="A679" s="251"/>
      <c r="B679" s="251"/>
      <c r="C679" s="251"/>
      <c r="D679" s="251"/>
      <c r="E679" s="251"/>
      <c r="F679" s="251"/>
      <c r="G679" s="251"/>
      <c r="H679" s="251"/>
      <c r="I679" s="251"/>
      <c r="J679" s="251"/>
      <c r="K679" s="251"/>
      <c r="L679" s="251"/>
      <c r="M679" s="251"/>
      <c r="N679" s="251"/>
      <c r="O679" s="251"/>
    </row>
    <row r="680">
      <c r="A680" s="251"/>
      <c r="B680" s="251"/>
      <c r="C680" s="251"/>
      <c r="D680" s="251"/>
      <c r="E680" s="251"/>
      <c r="F680" s="251"/>
      <c r="G680" s="251"/>
      <c r="H680" s="251"/>
      <c r="I680" s="251"/>
      <c r="J680" s="251"/>
      <c r="K680" s="251"/>
      <c r="L680" s="251"/>
      <c r="M680" s="251"/>
      <c r="N680" s="251"/>
      <c r="O680" s="251"/>
    </row>
    <row r="681">
      <c r="A681" s="251"/>
      <c r="B681" s="251"/>
      <c r="C681" s="251"/>
      <c r="D681" s="251"/>
      <c r="E681" s="251"/>
      <c r="F681" s="251"/>
      <c r="G681" s="251"/>
      <c r="H681" s="251"/>
      <c r="I681" s="251"/>
      <c r="J681" s="251"/>
      <c r="K681" s="251"/>
      <c r="L681" s="251"/>
      <c r="M681" s="251"/>
      <c r="N681" s="251"/>
      <c r="O681" s="251"/>
    </row>
    <row r="682">
      <c r="A682" s="251"/>
      <c r="B682" s="251"/>
      <c r="C682" s="251"/>
      <c r="D682" s="251"/>
      <c r="E682" s="251"/>
      <c r="F682" s="251"/>
      <c r="G682" s="251"/>
      <c r="H682" s="251"/>
      <c r="I682" s="251"/>
      <c r="J682" s="251"/>
      <c r="K682" s="251"/>
      <c r="L682" s="251"/>
      <c r="M682" s="251"/>
      <c r="N682" s="251"/>
      <c r="O682" s="251"/>
    </row>
    <row r="683">
      <c r="A683" s="251"/>
      <c r="B683" s="251"/>
      <c r="C683" s="251"/>
      <c r="D683" s="251"/>
      <c r="E683" s="251"/>
      <c r="F683" s="251"/>
      <c r="G683" s="251"/>
      <c r="H683" s="251"/>
      <c r="I683" s="251"/>
      <c r="J683" s="251"/>
      <c r="K683" s="251"/>
      <c r="L683" s="251"/>
      <c r="M683" s="251"/>
      <c r="N683" s="251"/>
      <c r="O683" s="251"/>
    </row>
    <row r="684">
      <c r="A684" s="251"/>
      <c r="B684" s="251"/>
      <c r="C684" s="251"/>
      <c r="D684" s="251"/>
      <c r="E684" s="251"/>
      <c r="F684" s="251"/>
      <c r="G684" s="251"/>
      <c r="H684" s="251"/>
      <c r="I684" s="251"/>
      <c r="J684" s="251"/>
      <c r="K684" s="251"/>
      <c r="L684" s="251"/>
      <c r="M684" s="251"/>
      <c r="N684" s="251"/>
      <c r="O684" s="251"/>
    </row>
    <row r="685">
      <c r="A685" s="251"/>
      <c r="B685" s="251"/>
      <c r="C685" s="251"/>
      <c r="D685" s="251"/>
      <c r="E685" s="251"/>
      <c r="F685" s="251"/>
      <c r="G685" s="251"/>
      <c r="H685" s="251"/>
      <c r="I685" s="251"/>
      <c r="J685" s="251"/>
      <c r="K685" s="251"/>
      <c r="L685" s="251"/>
      <c r="M685" s="251"/>
      <c r="N685" s="251"/>
      <c r="O685" s="251"/>
    </row>
    <row r="686">
      <c r="A686" s="251"/>
      <c r="B686" s="251"/>
      <c r="C686" s="251"/>
      <c r="D686" s="251"/>
      <c r="E686" s="251"/>
      <c r="F686" s="251"/>
      <c r="G686" s="251"/>
      <c r="H686" s="251"/>
      <c r="I686" s="251"/>
      <c r="J686" s="251"/>
      <c r="K686" s="251"/>
      <c r="L686" s="251"/>
      <c r="M686" s="251"/>
      <c r="N686" s="251"/>
      <c r="O686" s="251"/>
    </row>
    <row r="687">
      <c r="A687" s="251"/>
      <c r="B687" s="251"/>
      <c r="C687" s="251"/>
      <c r="D687" s="251"/>
      <c r="E687" s="251"/>
      <c r="F687" s="251"/>
      <c r="G687" s="251"/>
      <c r="H687" s="251"/>
      <c r="I687" s="251"/>
      <c r="J687" s="251"/>
      <c r="K687" s="251"/>
      <c r="L687" s="251"/>
      <c r="M687" s="251"/>
      <c r="N687" s="251"/>
      <c r="O687" s="251"/>
    </row>
    <row r="688">
      <c r="A688" s="251"/>
      <c r="B688" s="251"/>
      <c r="C688" s="251"/>
      <c r="D688" s="251"/>
      <c r="E688" s="251"/>
      <c r="F688" s="251"/>
      <c r="G688" s="251"/>
      <c r="H688" s="251"/>
      <c r="I688" s="251"/>
      <c r="J688" s="251"/>
      <c r="K688" s="251"/>
      <c r="L688" s="251"/>
      <c r="M688" s="251"/>
      <c r="N688" s="251"/>
      <c r="O688" s="251"/>
    </row>
    <row r="689">
      <c r="A689" s="251"/>
      <c r="B689" s="251"/>
      <c r="C689" s="251"/>
      <c r="D689" s="251"/>
      <c r="E689" s="251"/>
      <c r="F689" s="251"/>
      <c r="G689" s="251"/>
      <c r="H689" s="251"/>
      <c r="I689" s="251"/>
      <c r="J689" s="251"/>
      <c r="K689" s="251"/>
      <c r="L689" s="251"/>
      <c r="M689" s="251"/>
      <c r="N689" s="251"/>
      <c r="O689" s="251"/>
    </row>
    <row r="690">
      <c r="A690" s="251"/>
      <c r="B690" s="251"/>
      <c r="C690" s="251"/>
      <c r="D690" s="251"/>
      <c r="E690" s="251"/>
      <c r="F690" s="251"/>
      <c r="G690" s="251"/>
      <c r="H690" s="251"/>
      <c r="I690" s="251"/>
      <c r="J690" s="251"/>
      <c r="K690" s="251"/>
      <c r="L690" s="251"/>
      <c r="M690" s="251"/>
      <c r="N690" s="251"/>
      <c r="O690" s="251"/>
    </row>
    <row r="691">
      <c r="A691" s="251"/>
      <c r="B691" s="251"/>
      <c r="C691" s="251"/>
      <c r="D691" s="251"/>
      <c r="E691" s="251"/>
      <c r="F691" s="251"/>
      <c r="G691" s="251"/>
      <c r="H691" s="251"/>
      <c r="I691" s="251"/>
      <c r="J691" s="251"/>
      <c r="K691" s="251"/>
      <c r="L691" s="251"/>
      <c r="M691" s="251"/>
      <c r="N691" s="251"/>
      <c r="O691" s="251"/>
    </row>
    <row r="692">
      <c r="A692" s="251"/>
      <c r="B692" s="251"/>
      <c r="C692" s="251"/>
      <c r="D692" s="251"/>
      <c r="E692" s="251"/>
      <c r="F692" s="251"/>
      <c r="G692" s="251"/>
      <c r="H692" s="251"/>
      <c r="I692" s="251"/>
      <c r="J692" s="251"/>
      <c r="K692" s="251"/>
      <c r="L692" s="251"/>
      <c r="M692" s="251"/>
      <c r="N692" s="251"/>
      <c r="O692" s="251"/>
    </row>
    <row r="693">
      <c r="A693" s="251"/>
      <c r="B693" s="251"/>
      <c r="C693" s="251"/>
      <c r="D693" s="251"/>
      <c r="E693" s="251"/>
      <c r="F693" s="251"/>
      <c r="G693" s="251"/>
      <c r="H693" s="251"/>
      <c r="I693" s="251"/>
      <c r="J693" s="251"/>
      <c r="K693" s="251"/>
      <c r="L693" s="251"/>
      <c r="M693" s="251"/>
      <c r="N693" s="251"/>
      <c r="O693" s="251"/>
    </row>
    <row r="694">
      <c r="A694" s="251"/>
      <c r="B694" s="251"/>
      <c r="C694" s="251"/>
      <c r="D694" s="251"/>
      <c r="E694" s="251"/>
      <c r="F694" s="251"/>
      <c r="G694" s="251"/>
      <c r="H694" s="251"/>
      <c r="I694" s="251"/>
      <c r="J694" s="251"/>
      <c r="K694" s="251"/>
      <c r="L694" s="251"/>
      <c r="M694" s="251"/>
      <c r="N694" s="251"/>
      <c r="O694" s="251"/>
    </row>
    <row r="695">
      <c r="A695" s="251"/>
      <c r="B695" s="251"/>
      <c r="C695" s="251"/>
      <c r="D695" s="251"/>
      <c r="E695" s="251"/>
      <c r="F695" s="251"/>
      <c r="G695" s="251"/>
      <c r="H695" s="251"/>
      <c r="I695" s="251"/>
      <c r="J695" s="251"/>
      <c r="K695" s="251"/>
      <c r="L695" s="251"/>
      <c r="M695" s="251"/>
      <c r="N695" s="251"/>
      <c r="O695" s="251"/>
    </row>
    <row r="696">
      <c r="A696" s="251"/>
      <c r="B696" s="251"/>
      <c r="C696" s="251"/>
      <c r="D696" s="251"/>
      <c r="E696" s="251"/>
      <c r="F696" s="251"/>
      <c r="G696" s="251"/>
      <c r="H696" s="251"/>
      <c r="I696" s="251"/>
      <c r="J696" s="251"/>
      <c r="K696" s="251"/>
      <c r="L696" s="251"/>
      <c r="M696" s="251"/>
      <c r="N696" s="251"/>
      <c r="O696" s="251"/>
    </row>
    <row r="697">
      <c r="A697" s="251"/>
      <c r="B697" s="251"/>
      <c r="C697" s="251"/>
      <c r="D697" s="251"/>
      <c r="E697" s="251"/>
      <c r="F697" s="251"/>
      <c r="G697" s="251"/>
      <c r="H697" s="251"/>
      <c r="I697" s="251"/>
      <c r="J697" s="251"/>
      <c r="K697" s="251"/>
      <c r="L697" s="251"/>
      <c r="M697" s="251"/>
      <c r="N697" s="251"/>
      <c r="O697" s="251"/>
    </row>
    <row r="698">
      <c r="A698" s="251"/>
      <c r="B698" s="251"/>
      <c r="C698" s="251"/>
      <c r="D698" s="251"/>
      <c r="E698" s="251"/>
      <c r="F698" s="251"/>
      <c r="G698" s="251"/>
      <c r="H698" s="251"/>
      <c r="I698" s="251"/>
      <c r="J698" s="251"/>
      <c r="K698" s="251"/>
      <c r="L698" s="251"/>
      <c r="M698" s="251"/>
      <c r="N698" s="251"/>
      <c r="O698" s="251"/>
    </row>
    <row r="699">
      <c r="A699" s="251"/>
      <c r="B699" s="251"/>
      <c r="C699" s="251"/>
      <c r="D699" s="251"/>
      <c r="E699" s="251"/>
      <c r="F699" s="251"/>
      <c r="G699" s="251"/>
      <c r="H699" s="251"/>
      <c r="I699" s="251"/>
      <c r="J699" s="251"/>
      <c r="K699" s="251"/>
      <c r="L699" s="251"/>
      <c r="M699" s="251"/>
      <c r="N699" s="251"/>
      <c r="O699" s="251"/>
    </row>
    <row r="700">
      <c r="A700" s="251"/>
      <c r="B700" s="251"/>
      <c r="C700" s="251"/>
      <c r="D700" s="251"/>
      <c r="E700" s="251"/>
      <c r="F700" s="251"/>
      <c r="G700" s="251"/>
      <c r="H700" s="251"/>
      <c r="I700" s="251"/>
      <c r="J700" s="251"/>
      <c r="K700" s="251"/>
      <c r="L700" s="251"/>
      <c r="M700" s="251"/>
      <c r="N700" s="251"/>
      <c r="O700" s="251"/>
    </row>
    <row r="701">
      <c r="A701" s="251"/>
      <c r="B701" s="251"/>
      <c r="C701" s="251"/>
      <c r="D701" s="251"/>
      <c r="E701" s="251"/>
      <c r="F701" s="251"/>
      <c r="G701" s="251"/>
      <c r="H701" s="251"/>
      <c r="I701" s="251"/>
      <c r="J701" s="251"/>
      <c r="K701" s="251"/>
      <c r="L701" s="251"/>
      <c r="M701" s="251"/>
      <c r="N701" s="251"/>
      <c r="O701" s="251"/>
    </row>
    <row r="702">
      <c r="A702" s="251"/>
      <c r="B702" s="251"/>
      <c r="C702" s="251"/>
      <c r="D702" s="251"/>
      <c r="E702" s="251"/>
      <c r="F702" s="251"/>
      <c r="G702" s="251"/>
      <c r="H702" s="251"/>
      <c r="I702" s="251"/>
      <c r="J702" s="251"/>
      <c r="K702" s="251"/>
      <c r="L702" s="251"/>
      <c r="M702" s="251"/>
      <c r="N702" s="251"/>
      <c r="O702" s="251"/>
    </row>
    <row r="703">
      <c r="A703" s="251"/>
      <c r="B703" s="251"/>
      <c r="C703" s="251"/>
      <c r="D703" s="251"/>
      <c r="E703" s="251"/>
      <c r="F703" s="251"/>
      <c r="G703" s="251"/>
      <c r="H703" s="251"/>
      <c r="I703" s="251"/>
      <c r="J703" s="251"/>
      <c r="K703" s="251"/>
      <c r="L703" s="251"/>
      <c r="M703" s="251"/>
      <c r="N703" s="251"/>
      <c r="O703" s="251"/>
    </row>
    <row r="704">
      <c r="A704" s="251"/>
      <c r="B704" s="251"/>
      <c r="C704" s="251"/>
      <c r="D704" s="251"/>
      <c r="E704" s="251"/>
      <c r="F704" s="251"/>
      <c r="G704" s="251"/>
      <c r="H704" s="251"/>
      <c r="I704" s="251"/>
      <c r="J704" s="251"/>
      <c r="K704" s="251"/>
      <c r="L704" s="251"/>
      <c r="M704" s="251"/>
      <c r="N704" s="251"/>
      <c r="O704" s="251"/>
    </row>
    <row r="705">
      <c r="A705" s="251"/>
      <c r="B705" s="251"/>
      <c r="C705" s="251"/>
      <c r="D705" s="251"/>
      <c r="E705" s="251"/>
      <c r="F705" s="251"/>
      <c r="G705" s="251"/>
      <c r="H705" s="251"/>
      <c r="I705" s="251"/>
      <c r="J705" s="251"/>
      <c r="K705" s="251"/>
      <c r="L705" s="251"/>
      <c r="M705" s="251"/>
      <c r="N705" s="251"/>
      <c r="O705" s="251"/>
    </row>
    <row r="706">
      <c r="A706" s="251"/>
      <c r="B706" s="251"/>
      <c r="C706" s="251"/>
      <c r="D706" s="251"/>
      <c r="E706" s="251"/>
      <c r="F706" s="251"/>
      <c r="G706" s="251"/>
      <c r="H706" s="251"/>
      <c r="I706" s="251"/>
      <c r="J706" s="251"/>
      <c r="K706" s="251"/>
      <c r="L706" s="251"/>
      <c r="M706" s="251"/>
      <c r="N706" s="251"/>
      <c r="O706" s="251"/>
    </row>
    <row r="707">
      <c r="A707" s="251"/>
      <c r="B707" s="251"/>
      <c r="C707" s="251"/>
      <c r="D707" s="251"/>
      <c r="E707" s="251"/>
      <c r="F707" s="251"/>
      <c r="G707" s="251"/>
      <c r="H707" s="251"/>
      <c r="I707" s="251"/>
      <c r="J707" s="251"/>
      <c r="K707" s="251"/>
      <c r="L707" s="251"/>
      <c r="M707" s="251"/>
      <c r="N707" s="251"/>
      <c r="O707" s="251"/>
    </row>
    <row r="708">
      <c r="A708" s="251"/>
      <c r="B708" s="251"/>
      <c r="C708" s="251"/>
      <c r="D708" s="251"/>
      <c r="E708" s="251"/>
      <c r="F708" s="251"/>
      <c r="G708" s="251"/>
      <c r="H708" s="251"/>
      <c r="I708" s="251"/>
      <c r="J708" s="251"/>
      <c r="K708" s="251"/>
      <c r="L708" s="251"/>
      <c r="M708" s="251"/>
      <c r="N708" s="251"/>
      <c r="O708" s="251"/>
    </row>
    <row r="709">
      <c r="A709" s="251"/>
      <c r="B709" s="251"/>
      <c r="C709" s="251"/>
      <c r="D709" s="251"/>
      <c r="E709" s="251"/>
      <c r="F709" s="251"/>
      <c r="G709" s="251"/>
      <c r="H709" s="251"/>
      <c r="I709" s="251"/>
      <c r="J709" s="251"/>
      <c r="K709" s="251"/>
      <c r="L709" s="251"/>
      <c r="M709" s="251"/>
      <c r="N709" s="251"/>
      <c r="O709" s="251"/>
    </row>
    <row r="710">
      <c r="A710" s="251"/>
      <c r="B710" s="251"/>
      <c r="C710" s="251"/>
      <c r="D710" s="251"/>
      <c r="E710" s="251"/>
      <c r="F710" s="251"/>
      <c r="G710" s="251"/>
      <c r="H710" s="251"/>
      <c r="I710" s="251"/>
      <c r="J710" s="251"/>
      <c r="K710" s="251"/>
      <c r="L710" s="251"/>
      <c r="M710" s="251"/>
      <c r="N710" s="251"/>
      <c r="O710" s="251"/>
    </row>
    <row r="711">
      <c r="A711" s="251"/>
      <c r="B711" s="251"/>
      <c r="C711" s="251"/>
      <c r="D711" s="251"/>
      <c r="E711" s="251"/>
      <c r="F711" s="251"/>
      <c r="G711" s="251"/>
      <c r="H711" s="251"/>
      <c r="I711" s="251"/>
      <c r="J711" s="251"/>
      <c r="K711" s="251"/>
      <c r="L711" s="251"/>
      <c r="M711" s="251"/>
      <c r="N711" s="251"/>
      <c r="O711" s="251"/>
    </row>
    <row r="712">
      <c r="A712" s="251"/>
      <c r="B712" s="251"/>
      <c r="C712" s="251"/>
      <c r="D712" s="251"/>
      <c r="E712" s="251"/>
      <c r="F712" s="251"/>
      <c r="G712" s="251"/>
      <c r="H712" s="251"/>
      <c r="I712" s="251"/>
      <c r="J712" s="251"/>
      <c r="K712" s="251"/>
      <c r="L712" s="251"/>
      <c r="M712" s="251"/>
      <c r="N712" s="251"/>
      <c r="O712" s="251"/>
    </row>
    <row r="713">
      <c r="A713" s="251"/>
      <c r="B713" s="251"/>
      <c r="C713" s="251"/>
      <c r="D713" s="251"/>
      <c r="E713" s="251"/>
      <c r="F713" s="251"/>
      <c r="G713" s="251"/>
      <c r="H713" s="251"/>
      <c r="I713" s="251"/>
      <c r="J713" s="251"/>
      <c r="K713" s="251"/>
      <c r="L713" s="251"/>
      <c r="M713" s="251"/>
      <c r="N713" s="251"/>
      <c r="O713" s="251"/>
    </row>
    <row r="714">
      <c r="A714" s="251"/>
      <c r="B714" s="251"/>
      <c r="C714" s="251"/>
      <c r="D714" s="251"/>
      <c r="E714" s="251"/>
      <c r="F714" s="251"/>
      <c r="G714" s="251"/>
      <c r="H714" s="251"/>
      <c r="I714" s="251"/>
      <c r="J714" s="251"/>
      <c r="K714" s="251"/>
      <c r="L714" s="251"/>
      <c r="M714" s="251"/>
      <c r="N714" s="251"/>
      <c r="O714" s="251"/>
    </row>
    <row r="715">
      <c r="A715" s="251"/>
      <c r="B715" s="251"/>
      <c r="C715" s="251"/>
      <c r="D715" s="251"/>
      <c r="E715" s="251"/>
      <c r="F715" s="251"/>
      <c r="G715" s="251"/>
      <c r="H715" s="251"/>
      <c r="I715" s="251"/>
      <c r="J715" s="251"/>
      <c r="K715" s="251"/>
      <c r="L715" s="251"/>
      <c r="M715" s="251"/>
      <c r="N715" s="251"/>
      <c r="O715" s="251"/>
    </row>
    <row r="716">
      <c r="A716" s="251"/>
      <c r="B716" s="251"/>
      <c r="C716" s="251"/>
      <c r="D716" s="251"/>
      <c r="E716" s="251"/>
      <c r="F716" s="251"/>
      <c r="G716" s="251"/>
      <c r="H716" s="251"/>
      <c r="I716" s="251"/>
      <c r="J716" s="251"/>
      <c r="K716" s="251"/>
      <c r="L716" s="251"/>
      <c r="M716" s="251"/>
      <c r="N716" s="251"/>
      <c r="O716" s="251"/>
    </row>
    <row r="717">
      <c r="A717" s="251"/>
      <c r="B717" s="251"/>
      <c r="C717" s="251"/>
      <c r="D717" s="251"/>
      <c r="E717" s="251"/>
      <c r="F717" s="251"/>
      <c r="G717" s="251"/>
      <c r="H717" s="251"/>
      <c r="I717" s="251"/>
      <c r="J717" s="251"/>
      <c r="K717" s="251"/>
      <c r="L717" s="251"/>
      <c r="M717" s="251"/>
      <c r="N717" s="251"/>
      <c r="O717" s="251"/>
    </row>
    <row r="718">
      <c r="A718" s="251"/>
      <c r="B718" s="251"/>
      <c r="C718" s="251"/>
      <c r="D718" s="251"/>
      <c r="E718" s="251"/>
      <c r="F718" s="251"/>
      <c r="G718" s="251"/>
      <c r="H718" s="251"/>
      <c r="I718" s="251"/>
      <c r="J718" s="251"/>
      <c r="K718" s="251"/>
      <c r="L718" s="251"/>
      <c r="M718" s="251"/>
      <c r="N718" s="251"/>
      <c r="O718" s="251"/>
    </row>
    <row r="719">
      <c r="A719" s="251"/>
      <c r="B719" s="251"/>
      <c r="C719" s="251"/>
      <c r="D719" s="251"/>
      <c r="E719" s="251"/>
      <c r="F719" s="251"/>
      <c r="G719" s="251"/>
      <c r="H719" s="251"/>
      <c r="I719" s="251"/>
      <c r="J719" s="251"/>
      <c r="K719" s="251"/>
      <c r="L719" s="251"/>
      <c r="M719" s="251"/>
      <c r="N719" s="251"/>
      <c r="O719" s="251"/>
    </row>
    <row r="720">
      <c r="A720" s="251"/>
      <c r="B720" s="251"/>
      <c r="C720" s="251"/>
      <c r="D720" s="251"/>
      <c r="E720" s="251"/>
      <c r="F720" s="251"/>
      <c r="G720" s="251"/>
      <c r="H720" s="251"/>
      <c r="I720" s="251"/>
      <c r="J720" s="251"/>
      <c r="K720" s="251"/>
      <c r="L720" s="251"/>
      <c r="M720" s="251"/>
      <c r="N720" s="251"/>
      <c r="O720" s="251"/>
    </row>
    <row r="721">
      <c r="A721" s="251"/>
      <c r="B721" s="251"/>
      <c r="C721" s="251"/>
      <c r="D721" s="251"/>
      <c r="E721" s="251"/>
      <c r="F721" s="251"/>
      <c r="G721" s="251"/>
      <c r="H721" s="251"/>
      <c r="I721" s="251"/>
      <c r="J721" s="251"/>
      <c r="K721" s="251"/>
      <c r="L721" s="251"/>
      <c r="M721" s="251"/>
      <c r="N721" s="251"/>
      <c r="O721" s="251"/>
    </row>
    <row r="722">
      <c r="A722" s="251"/>
      <c r="B722" s="251"/>
      <c r="C722" s="251"/>
      <c r="D722" s="251"/>
      <c r="E722" s="251"/>
      <c r="F722" s="251"/>
      <c r="G722" s="251"/>
      <c r="H722" s="251"/>
      <c r="I722" s="251"/>
      <c r="J722" s="251"/>
      <c r="K722" s="251"/>
      <c r="L722" s="251"/>
      <c r="M722" s="251"/>
      <c r="N722" s="251"/>
      <c r="O722" s="251"/>
    </row>
    <row r="723">
      <c r="A723" s="251"/>
      <c r="B723" s="251"/>
      <c r="C723" s="251"/>
      <c r="D723" s="251"/>
      <c r="E723" s="251"/>
      <c r="F723" s="251"/>
      <c r="G723" s="251"/>
      <c r="H723" s="251"/>
      <c r="I723" s="251"/>
      <c r="J723" s="251"/>
      <c r="K723" s="251"/>
      <c r="L723" s="251"/>
      <c r="M723" s="251"/>
      <c r="N723" s="251"/>
      <c r="O723" s="251"/>
    </row>
    <row r="724">
      <c r="A724" s="251"/>
      <c r="B724" s="251"/>
      <c r="C724" s="251"/>
      <c r="D724" s="251"/>
      <c r="E724" s="251"/>
      <c r="F724" s="251"/>
      <c r="G724" s="251"/>
      <c r="H724" s="251"/>
      <c r="I724" s="251"/>
      <c r="J724" s="251"/>
      <c r="K724" s="251"/>
      <c r="L724" s="251"/>
      <c r="M724" s="251"/>
      <c r="N724" s="251"/>
      <c r="O724" s="251"/>
    </row>
    <row r="725">
      <c r="A725" s="251"/>
      <c r="B725" s="251"/>
      <c r="C725" s="251"/>
      <c r="D725" s="251"/>
      <c r="E725" s="251"/>
      <c r="F725" s="251"/>
      <c r="G725" s="251"/>
      <c r="H725" s="251"/>
      <c r="I725" s="251"/>
      <c r="J725" s="251"/>
      <c r="K725" s="251"/>
      <c r="L725" s="251"/>
      <c r="M725" s="251"/>
      <c r="N725" s="251"/>
      <c r="O725" s="251"/>
    </row>
    <row r="726">
      <c r="A726" s="251"/>
      <c r="B726" s="251"/>
      <c r="C726" s="251"/>
      <c r="D726" s="251"/>
      <c r="E726" s="251"/>
      <c r="F726" s="251"/>
      <c r="G726" s="251"/>
      <c r="H726" s="251"/>
      <c r="I726" s="251"/>
      <c r="J726" s="251"/>
      <c r="K726" s="251"/>
      <c r="L726" s="251"/>
      <c r="M726" s="251"/>
      <c r="N726" s="251"/>
      <c r="O726" s="251"/>
    </row>
    <row r="727">
      <c r="A727" s="251"/>
      <c r="B727" s="251"/>
      <c r="C727" s="251"/>
      <c r="D727" s="251"/>
      <c r="E727" s="251"/>
      <c r="F727" s="251"/>
      <c r="G727" s="251"/>
      <c r="H727" s="251"/>
      <c r="I727" s="251"/>
      <c r="J727" s="251"/>
      <c r="K727" s="251"/>
      <c r="L727" s="251"/>
      <c r="M727" s="251"/>
      <c r="N727" s="251"/>
      <c r="O727" s="251"/>
    </row>
    <row r="728">
      <c r="A728" s="251"/>
      <c r="B728" s="251"/>
      <c r="C728" s="251"/>
      <c r="D728" s="251"/>
      <c r="E728" s="251"/>
      <c r="F728" s="251"/>
      <c r="G728" s="251"/>
      <c r="H728" s="251"/>
      <c r="I728" s="251"/>
      <c r="J728" s="251"/>
      <c r="K728" s="251"/>
      <c r="L728" s="251"/>
      <c r="M728" s="251"/>
      <c r="N728" s="251"/>
      <c r="O728" s="251"/>
    </row>
    <row r="729">
      <c r="A729" s="251"/>
      <c r="B729" s="251"/>
      <c r="C729" s="251"/>
      <c r="D729" s="251"/>
      <c r="E729" s="251"/>
      <c r="F729" s="251"/>
      <c r="G729" s="251"/>
      <c r="H729" s="251"/>
      <c r="I729" s="251"/>
      <c r="J729" s="251"/>
      <c r="K729" s="251"/>
      <c r="L729" s="251"/>
      <c r="M729" s="251"/>
      <c r="N729" s="251"/>
      <c r="O729" s="251"/>
    </row>
    <row r="730">
      <c r="A730" s="251"/>
      <c r="B730" s="251"/>
      <c r="C730" s="251"/>
      <c r="D730" s="251"/>
      <c r="E730" s="251"/>
      <c r="F730" s="251"/>
      <c r="G730" s="251"/>
      <c r="H730" s="251"/>
      <c r="I730" s="251"/>
      <c r="J730" s="251"/>
      <c r="K730" s="251"/>
      <c r="L730" s="251"/>
      <c r="M730" s="251"/>
      <c r="N730" s="251"/>
      <c r="O730" s="251"/>
    </row>
    <row r="731">
      <c r="A731" s="251"/>
      <c r="B731" s="251"/>
      <c r="C731" s="251"/>
      <c r="D731" s="251"/>
      <c r="E731" s="251"/>
      <c r="F731" s="251"/>
      <c r="G731" s="251"/>
      <c r="H731" s="251"/>
      <c r="I731" s="251"/>
      <c r="J731" s="251"/>
      <c r="K731" s="251"/>
      <c r="L731" s="251"/>
      <c r="M731" s="251"/>
      <c r="N731" s="251"/>
      <c r="O731" s="251"/>
    </row>
    <row r="732">
      <c r="A732" s="251"/>
      <c r="B732" s="251"/>
      <c r="C732" s="251"/>
      <c r="D732" s="251"/>
      <c r="E732" s="251"/>
      <c r="F732" s="251"/>
      <c r="G732" s="251"/>
      <c r="H732" s="251"/>
      <c r="I732" s="251"/>
      <c r="J732" s="251"/>
      <c r="K732" s="251"/>
      <c r="L732" s="251"/>
      <c r="M732" s="251"/>
      <c r="N732" s="251"/>
      <c r="O732" s="251"/>
    </row>
    <row r="733">
      <c r="A733" s="251"/>
      <c r="B733" s="251"/>
      <c r="C733" s="251"/>
      <c r="D733" s="251"/>
      <c r="E733" s="251"/>
      <c r="F733" s="251"/>
      <c r="G733" s="251"/>
      <c r="H733" s="251"/>
      <c r="I733" s="251"/>
      <c r="J733" s="251"/>
      <c r="K733" s="251"/>
      <c r="L733" s="251"/>
      <c r="M733" s="251"/>
      <c r="N733" s="251"/>
      <c r="O733" s="251"/>
    </row>
    <row r="734">
      <c r="A734" s="251"/>
      <c r="B734" s="251"/>
      <c r="C734" s="251"/>
      <c r="D734" s="251"/>
      <c r="E734" s="251"/>
      <c r="F734" s="251"/>
      <c r="G734" s="251"/>
      <c r="H734" s="251"/>
      <c r="I734" s="251"/>
      <c r="J734" s="251"/>
      <c r="K734" s="251"/>
      <c r="L734" s="251"/>
      <c r="M734" s="251"/>
      <c r="N734" s="251"/>
      <c r="O734" s="251"/>
    </row>
    <row r="735">
      <c r="A735" s="251"/>
      <c r="B735" s="251"/>
      <c r="C735" s="251"/>
      <c r="D735" s="251"/>
      <c r="E735" s="251"/>
      <c r="F735" s="251"/>
      <c r="G735" s="251"/>
      <c r="H735" s="251"/>
      <c r="I735" s="251"/>
      <c r="J735" s="251"/>
      <c r="K735" s="251"/>
      <c r="L735" s="251"/>
      <c r="M735" s="251"/>
      <c r="N735" s="251"/>
      <c r="O735" s="251"/>
    </row>
    <row r="736">
      <c r="A736" s="251"/>
      <c r="B736" s="251"/>
      <c r="C736" s="251"/>
      <c r="D736" s="251"/>
      <c r="E736" s="251"/>
      <c r="F736" s="251"/>
      <c r="G736" s="251"/>
      <c r="H736" s="251"/>
      <c r="I736" s="251"/>
      <c r="J736" s="251"/>
      <c r="K736" s="251"/>
      <c r="L736" s="251"/>
      <c r="M736" s="251"/>
      <c r="N736" s="251"/>
      <c r="O736" s="251"/>
    </row>
    <row r="737">
      <c r="A737" s="251"/>
      <c r="B737" s="251"/>
      <c r="C737" s="251"/>
      <c r="D737" s="251"/>
      <c r="E737" s="251"/>
      <c r="F737" s="251"/>
      <c r="G737" s="251"/>
      <c r="H737" s="251"/>
      <c r="I737" s="251"/>
      <c r="J737" s="251"/>
      <c r="K737" s="251"/>
      <c r="L737" s="251"/>
      <c r="M737" s="251"/>
      <c r="N737" s="251"/>
      <c r="O737" s="251"/>
    </row>
    <row r="738">
      <c r="A738" s="251"/>
      <c r="B738" s="251"/>
      <c r="C738" s="251"/>
      <c r="D738" s="251"/>
      <c r="E738" s="251"/>
      <c r="F738" s="251"/>
      <c r="G738" s="251"/>
      <c r="H738" s="251"/>
      <c r="I738" s="251"/>
      <c r="J738" s="251"/>
      <c r="K738" s="251"/>
      <c r="L738" s="251"/>
      <c r="M738" s="251"/>
      <c r="N738" s="251"/>
      <c r="O738" s="251"/>
    </row>
    <row r="739">
      <c r="A739" s="251"/>
      <c r="B739" s="251"/>
      <c r="C739" s="251"/>
      <c r="D739" s="251"/>
      <c r="E739" s="251"/>
      <c r="F739" s="251"/>
      <c r="G739" s="251"/>
      <c r="H739" s="251"/>
      <c r="I739" s="251"/>
      <c r="J739" s="251"/>
      <c r="K739" s="251"/>
      <c r="L739" s="251"/>
      <c r="M739" s="251"/>
      <c r="N739" s="251"/>
      <c r="O739" s="251"/>
    </row>
    <row r="740">
      <c r="A740" s="251"/>
      <c r="B740" s="251"/>
      <c r="C740" s="251"/>
      <c r="D740" s="251"/>
      <c r="E740" s="251"/>
      <c r="F740" s="251"/>
      <c r="G740" s="251"/>
      <c r="H740" s="251"/>
      <c r="I740" s="251"/>
      <c r="J740" s="251"/>
      <c r="K740" s="251"/>
      <c r="L740" s="251"/>
      <c r="M740" s="251"/>
      <c r="N740" s="251"/>
      <c r="O740" s="251"/>
    </row>
    <row r="741">
      <c r="A741" s="251"/>
      <c r="B741" s="251"/>
      <c r="C741" s="251"/>
      <c r="D741" s="251"/>
      <c r="E741" s="251"/>
      <c r="F741" s="251"/>
      <c r="G741" s="251"/>
      <c r="H741" s="251"/>
      <c r="I741" s="251"/>
      <c r="J741" s="251"/>
      <c r="K741" s="251"/>
      <c r="L741" s="251"/>
      <c r="M741" s="251"/>
      <c r="N741" s="251"/>
      <c r="O741" s="251"/>
    </row>
    <row r="742">
      <c r="A742" s="251"/>
      <c r="B742" s="251"/>
      <c r="C742" s="251"/>
      <c r="D742" s="251"/>
      <c r="E742" s="251"/>
      <c r="F742" s="251"/>
      <c r="G742" s="251"/>
      <c r="H742" s="251"/>
      <c r="I742" s="251"/>
      <c r="J742" s="251"/>
      <c r="K742" s="251"/>
      <c r="L742" s="251"/>
      <c r="M742" s="251"/>
      <c r="N742" s="251"/>
      <c r="O742" s="251"/>
    </row>
    <row r="743">
      <c r="A743" s="251"/>
      <c r="B743" s="251"/>
      <c r="C743" s="251"/>
      <c r="D743" s="251"/>
      <c r="E743" s="251"/>
      <c r="F743" s="251"/>
      <c r="G743" s="251"/>
      <c r="H743" s="251"/>
      <c r="I743" s="251"/>
      <c r="J743" s="251"/>
      <c r="K743" s="251"/>
      <c r="L743" s="251"/>
      <c r="M743" s="251"/>
      <c r="N743" s="251"/>
      <c r="O743" s="251"/>
    </row>
    <row r="744">
      <c r="A744" s="251"/>
      <c r="B744" s="251"/>
      <c r="C744" s="251"/>
      <c r="D744" s="251"/>
      <c r="E744" s="251"/>
      <c r="F744" s="251"/>
      <c r="G744" s="251"/>
      <c r="H744" s="251"/>
      <c r="I744" s="251"/>
      <c r="J744" s="251"/>
      <c r="K744" s="251"/>
      <c r="L744" s="251"/>
      <c r="M744" s="251"/>
      <c r="N744" s="251"/>
      <c r="O744" s="251"/>
    </row>
    <row r="745">
      <c r="A745" s="251"/>
      <c r="B745" s="251"/>
      <c r="C745" s="251"/>
      <c r="D745" s="251"/>
      <c r="E745" s="251"/>
      <c r="F745" s="251"/>
      <c r="G745" s="251"/>
      <c r="H745" s="251"/>
      <c r="I745" s="251"/>
      <c r="J745" s="251"/>
      <c r="K745" s="251"/>
      <c r="L745" s="251"/>
      <c r="M745" s="251"/>
      <c r="N745" s="251"/>
      <c r="O745" s="251"/>
    </row>
    <row r="746">
      <c r="A746" s="251"/>
      <c r="B746" s="251"/>
      <c r="C746" s="251"/>
      <c r="D746" s="251"/>
      <c r="E746" s="251"/>
      <c r="F746" s="251"/>
      <c r="G746" s="251"/>
      <c r="H746" s="251"/>
      <c r="I746" s="251"/>
      <c r="J746" s="251"/>
      <c r="K746" s="251"/>
      <c r="L746" s="251"/>
      <c r="M746" s="251"/>
      <c r="N746" s="251"/>
      <c r="O746" s="251"/>
    </row>
    <row r="747">
      <c r="A747" s="251"/>
      <c r="B747" s="251"/>
      <c r="C747" s="251"/>
      <c r="D747" s="251"/>
      <c r="E747" s="251"/>
      <c r="F747" s="251"/>
      <c r="G747" s="251"/>
      <c r="H747" s="251"/>
      <c r="I747" s="251"/>
      <c r="J747" s="251"/>
      <c r="K747" s="251"/>
      <c r="L747" s="251"/>
      <c r="M747" s="251"/>
      <c r="N747" s="251"/>
      <c r="O747" s="251"/>
    </row>
    <row r="748">
      <c r="A748" s="251"/>
      <c r="B748" s="251"/>
      <c r="C748" s="251"/>
      <c r="D748" s="251"/>
      <c r="E748" s="251"/>
      <c r="F748" s="251"/>
      <c r="G748" s="251"/>
      <c r="H748" s="251"/>
      <c r="I748" s="251"/>
      <c r="J748" s="251"/>
      <c r="K748" s="251"/>
      <c r="L748" s="251"/>
      <c r="M748" s="251"/>
      <c r="N748" s="251"/>
      <c r="O748" s="251"/>
    </row>
    <row r="749">
      <c r="A749" s="251"/>
      <c r="B749" s="251"/>
      <c r="C749" s="251"/>
      <c r="D749" s="251"/>
      <c r="E749" s="251"/>
      <c r="F749" s="251"/>
      <c r="G749" s="251"/>
      <c r="H749" s="251"/>
      <c r="I749" s="251"/>
      <c r="J749" s="251"/>
      <c r="K749" s="251"/>
      <c r="L749" s="251"/>
      <c r="M749" s="251"/>
      <c r="N749" s="251"/>
      <c r="O749" s="251"/>
    </row>
    <row r="750">
      <c r="A750" s="251"/>
      <c r="B750" s="251"/>
      <c r="C750" s="251"/>
      <c r="D750" s="251"/>
      <c r="E750" s="251"/>
      <c r="F750" s="251"/>
      <c r="G750" s="251"/>
      <c r="H750" s="251"/>
      <c r="I750" s="251"/>
      <c r="J750" s="251"/>
      <c r="K750" s="251"/>
      <c r="L750" s="251"/>
      <c r="M750" s="251"/>
      <c r="N750" s="251"/>
      <c r="O750" s="251"/>
    </row>
    <row r="751">
      <c r="A751" s="251"/>
      <c r="B751" s="251"/>
      <c r="C751" s="251"/>
      <c r="D751" s="251"/>
      <c r="E751" s="251"/>
      <c r="F751" s="251"/>
      <c r="G751" s="251"/>
      <c r="H751" s="251"/>
      <c r="I751" s="251"/>
      <c r="J751" s="251"/>
      <c r="K751" s="251"/>
      <c r="L751" s="251"/>
      <c r="M751" s="251"/>
      <c r="N751" s="251"/>
      <c r="O751" s="251"/>
    </row>
    <row r="752">
      <c r="A752" s="251"/>
      <c r="B752" s="251"/>
      <c r="C752" s="251"/>
      <c r="D752" s="251"/>
      <c r="E752" s="251"/>
      <c r="F752" s="251"/>
      <c r="G752" s="251"/>
      <c r="H752" s="251"/>
      <c r="I752" s="251"/>
      <c r="J752" s="251"/>
      <c r="K752" s="251"/>
      <c r="L752" s="251"/>
      <c r="M752" s="251"/>
      <c r="N752" s="251"/>
      <c r="O752" s="251"/>
    </row>
    <row r="753">
      <c r="A753" s="251"/>
      <c r="B753" s="251"/>
      <c r="C753" s="251"/>
      <c r="D753" s="251"/>
      <c r="E753" s="251"/>
      <c r="F753" s="251"/>
      <c r="G753" s="251"/>
      <c r="H753" s="251"/>
      <c r="I753" s="251"/>
      <c r="J753" s="251"/>
      <c r="K753" s="251"/>
      <c r="L753" s="251"/>
      <c r="M753" s="251"/>
      <c r="N753" s="251"/>
      <c r="O753" s="251"/>
    </row>
    <row r="754">
      <c r="A754" s="251"/>
      <c r="B754" s="251"/>
      <c r="C754" s="251"/>
      <c r="D754" s="251"/>
      <c r="E754" s="251"/>
      <c r="F754" s="251"/>
      <c r="G754" s="251"/>
      <c r="H754" s="251"/>
      <c r="I754" s="251"/>
      <c r="J754" s="251"/>
      <c r="K754" s="251"/>
      <c r="L754" s="251"/>
      <c r="M754" s="251"/>
      <c r="N754" s="251"/>
      <c r="O754" s="251"/>
    </row>
    <row r="755">
      <c r="A755" s="251"/>
      <c r="B755" s="251"/>
      <c r="C755" s="251"/>
      <c r="D755" s="251"/>
      <c r="E755" s="251"/>
      <c r="F755" s="251"/>
      <c r="G755" s="251"/>
      <c r="H755" s="251"/>
      <c r="I755" s="251"/>
      <c r="J755" s="251"/>
      <c r="K755" s="251"/>
      <c r="L755" s="251"/>
      <c r="M755" s="251"/>
      <c r="N755" s="251"/>
      <c r="O755" s="251"/>
    </row>
    <row r="756">
      <c r="A756" s="251"/>
      <c r="B756" s="251"/>
      <c r="C756" s="251"/>
      <c r="D756" s="251"/>
      <c r="E756" s="251"/>
      <c r="F756" s="251"/>
      <c r="G756" s="251"/>
      <c r="H756" s="251"/>
      <c r="I756" s="251"/>
      <c r="J756" s="251"/>
      <c r="K756" s="251"/>
      <c r="L756" s="251"/>
      <c r="M756" s="251"/>
      <c r="N756" s="251"/>
      <c r="O756" s="251"/>
    </row>
    <row r="757">
      <c r="A757" s="251"/>
      <c r="B757" s="251"/>
      <c r="C757" s="251"/>
      <c r="D757" s="251"/>
      <c r="E757" s="251"/>
      <c r="F757" s="251"/>
      <c r="G757" s="251"/>
      <c r="H757" s="251"/>
      <c r="I757" s="251"/>
      <c r="J757" s="251"/>
      <c r="K757" s="251"/>
      <c r="L757" s="251"/>
      <c r="M757" s="251"/>
      <c r="N757" s="251"/>
      <c r="O757" s="251"/>
    </row>
    <row r="758">
      <c r="A758" s="251"/>
      <c r="B758" s="251"/>
      <c r="C758" s="251"/>
      <c r="D758" s="251"/>
      <c r="E758" s="251"/>
      <c r="F758" s="251"/>
      <c r="G758" s="251"/>
      <c r="H758" s="251"/>
      <c r="I758" s="251"/>
      <c r="J758" s="251"/>
      <c r="K758" s="251"/>
      <c r="L758" s="251"/>
      <c r="M758" s="251"/>
      <c r="N758" s="251"/>
      <c r="O758" s="251"/>
    </row>
    <row r="759">
      <c r="A759" s="251"/>
      <c r="B759" s="251"/>
      <c r="C759" s="251"/>
      <c r="D759" s="251"/>
      <c r="E759" s="251"/>
      <c r="F759" s="251"/>
      <c r="G759" s="251"/>
      <c r="H759" s="251"/>
      <c r="I759" s="251"/>
      <c r="J759" s="251"/>
      <c r="K759" s="251"/>
      <c r="L759" s="251"/>
      <c r="M759" s="251"/>
      <c r="N759" s="251"/>
      <c r="O759" s="251"/>
    </row>
    <row r="760">
      <c r="A760" s="251"/>
      <c r="B760" s="251"/>
      <c r="C760" s="251"/>
      <c r="D760" s="251"/>
      <c r="E760" s="251"/>
      <c r="F760" s="251"/>
      <c r="G760" s="251"/>
      <c r="H760" s="251"/>
      <c r="I760" s="251"/>
      <c r="J760" s="251"/>
      <c r="K760" s="251"/>
      <c r="L760" s="251"/>
      <c r="M760" s="251"/>
      <c r="N760" s="251"/>
      <c r="O760" s="251"/>
    </row>
    <row r="761">
      <c r="A761" s="251"/>
      <c r="B761" s="251"/>
      <c r="C761" s="251"/>
      <c r="D761" s="251"/>
      <c r="E761" s="251"/>
      <c r="F761" s="251"/>
      <c r="G761" s="251"/>
      <c r="H761" s="251"/>
      <c r="I761" s="251"/>
      <c r="J761" s="251"/>
      <c r="K761" s="251"/>
      <c r="L761" s="251"/>
      <c r="M761" s="251"/>
      <c r="N761" s="251"/>
      <c r="O761" s="251"/>
    </row>
    <row r="762">
      <c r="A762" s="251"/>
      <c r="B762" s="251"/>
      <c r="C762" s="251"/>
      <c r="D762" s="251"/>
      <c r="E762" s="251"/>
      <c r="F762" s="251"/>
      <c r="G762" s="251"/>
      <c r="H762" s="251"/>
      <c r="I762" s="251"/>
      <c r="J762" s="251"/>
      <c r="K762" s="251"/>
      <c r="L762" s="251"/>
      <c r="M762" s="251"/>
      <c r="N762" s="251"/>
      <c r="O762" s="251"/>
    </row>
    <row r="763">
      <c r="A763" s="251"/>
      <c r="B763" s="251"/>
      <c r="C763" s="251"/>
      <c r="D763" s="251"/>
      <c r="E763" s="251"/>
      <c r="F763" s="251"/>
      <c r="G763" s="251"/>
      <c r="H763" s="251"/>
      <c r="I763" s="251"/>
      <c r="J763" s="251"/>
      <c r="K763" s="251"/>
      <c r="L763" s="251"/>
      <c r="M763" s="251"/>
      <c r="N763" s="251"/>
      <c r="O763" s="251"/>
    </row>
    <row r="764">
      <c r="A764" s="251"/>
      <c r="B764" s="251"/>
      <c r="C764" s="251"/>
      <c r="D764" s="251"/>
      <c r="E764" s="251"/>
      <c r="F764" s="251"/>
      <c r="G764" s="251"/>
      <c r="H764" s="251"/>
      <c r="I764" s="251"/>
      <c r="J764" s="251"/>
      <c r="K764" s="251"/>
      <c r="L764" s="251"/>
      <c r="M764" s="251"/>
      <c r="N764" s="251"/>
      <c r="O764" s="251"/>
    </row>
    <row r="765">
      <c r="A765" s="251"/>
      <c r="B765" s="251"/>
      <c r="C765" s="251"/>
      <c r="D765" s="251"/>
      <c r="E765" s="251"/>
      <c r="F765" s="251"/>
      <c r="G765" s="251"/>
      <c r="H765" s="251"/>
      <c r="I765" s="251"/>
      <c r="J765" s="251"/>
      <c r="K765" s="251"/>
      <c r="L765" s="251"/>
      <c r="M765" s="251"/>
      <c r="N765" s="251"/>
      <c r="O765" s="251"/>
    </row>
    <row r="766">
      <c r="A766" s="251"/>
      <c r="B766" s="251"/>
      <c r="C766" s="251"/>
      <c r="D766" s="251"/>
      <c r="E766" s="251"/>
      <c r="F766" s="251"/>
      <c r="G766" s="251"/>
      <c r="H766" s="251"/>
      <c r="I766" s="251"/>
      <c r="J766" s="251"/>
      <c r="K766" s="251"/>
      <c r="L766" s="251"/>
      <c r="M766" s="251"/>
      <c r="N766" s="251"/>
      <c r="O766" s="251"/>
    </row>
    <row r="767">
      <c r="A767" s="251"/>
      <c r="B767" s="251"/>
      <c r="C767" s="251"/>
      <c r="D767" s="251"/>
      <c r="E767" s="251"/>
      <c r="F767" s="251"/>
      <c r="G767" s="251"/>
      <c r="H767" s="251"/>
      <c r="I767" s="251"/>
      <c r="J767" s="251"/>
      <c r="K767" s="251"/>
      <c r="L767" s="251"/>
      <c r="M767" s="251"/>
      <c r="N767" s="251"/>
      <c r="O767" s="251"/>
    </row>
    <row r="768">
      <c r="A768" s="251"/>
      <c r="B768" s="251"/>
      <c r="C768" s="251"/>
      <c r="D768" s="251"/>
      <c r="E768" s="251"/>
      <c r="F768" s="251"/>
      <c r="G768" s="251"/>
      <c r="H768" s="251"/>
      <c r="I768" s="251"/>
      <c r="J768" s="251"/>
      <c r="K768" s="251"/>
      <c r="L768" s="251"/>
      <c r="M768" s="251"/>
      <c r="N768" s="251"/>
      <c r="O768" s="251"/>
    </row>
    <row r="769">
      <c r="A769" s="251"/>
      <c r="B769" s="251"/>
      <c r="C769" s="251"/>
      <c r="D769" s="251"/>
      <c r="E769" s="251"/>
      <c r="F769" s="251"/>
      <c r="G769" s="251"/>
      <c r="H769" s="251"/>
      <c r="I769" s="251"/>
      <c r="J769" s="251"/>
      <c r="K769" s="251"/>
      <c r="L769" s="251"/>
      <c r="M769" s="251"/>
      <c r="N769" s="251"/>
      <c r="O769" s="251"/>
    </row>
    <row r="770">
      <c r="A770" s="251"/>
      <c r="B770" s="251"/>
      <c r="C770" s="251"/>
      <c r="D770" s="251"/>
      <c r="E770" s="251"/>
      <c r="F770" s="251"/>
      <c r="G770" s="251"/>
      <c r="H770" s="251"/>
      <c r="I770" s="251"/>
      <c r="J770" s="251"/>
      <c r="K770" s="251"/>
      <c r="L770" s="251"/>
      <c r="M770" s="251"/>
      <c r="N770" s="251"/>
      <c r="O770" s="251"/>
    </row>
    <row r="771">
      <c r="A771" s="251"/>
      <c r="B771" s="251"/>
      <c r="C771" s="251"/>
      <c r="D771" s="251"/>
      <c r="E771" s="251"/>
      <c r="F771" s="251"/>
      <c r="G771" s="251"/>
      <c r="H771" s="251"/>
      <c r="I771" s="251"/>
      <c r="J771" s="251"/>
      <c r="K771" s="251"/>
      <c r="L771" s="251"/>
      <c r="M771" s="251"/>
      <c r="N771" s="251"/>
      <c r="O771" s="251"/>
    </row>
    <row r="772">
      <c r="A772" s="251"/>
      <c r="B772" s="251"/>
      <c r="C772" s="251"/>
      <c r="D772" s="251"/>
      <c r="E772" s="251"/>
      <c r="F772" s="251"/>
      <c r="G772" s="251"/>
      <c r="H772" s="251"/>
      <c r="I772" s="251"/>
      <c r="J772" s="251"/>
      <c r="K772" s="251"/>
      <c r="L772" s="251"/>
      <c r="M772" s="251"/>
      <c r="N772" s="251"/>
      <c r="O772" s="251"/>
    </row>
    <row r="773">
      <c r="A773" s="251"/>
      <c r="B773" s="251"/>
      <c r="C773" s="251"/>
      <c r="D773" s="251"/>
      <c r="E773" s="251"/>
      <c r="F773" s="251"/>
      <c r="G773" s="251"/>
      <c r="H773" s="251"/>
      <c r="I773" s="251"/>
      <c r="J773" s="251"/>
      <c r="K773" s="251"/>
      <c r="L773" s="251"/>
      <c r="M773" s="251"/>
      <c r="N773" s="251"/>
      <c r="O773" s="251"/>
    </row>
    <row r="774">
      <c r="A774" s="251"/>
      <c r="B774" s="251"/>
      <c r="C774" s="251"/>
      <c r="D774" s="251"/>
      <c r="E774" s="251"/>
      <c r="F774" s="251"/>
      <c r="G774" s="251"/>
      <c r="H774" s="251"/>
      <c r="I774" s="251"/>
      <c r="J774" s="251"/>
      <c r="K774" s="251"/>
      <c r="L774" s="251"/>
      <c r="M774" s="251"/>
      <c r="N774" s="251"/>
      <c r="O774" s="251"/>
    </row>
    <row r="775">
      <c r="A775" s="251"/>
      <c r="B775" s="251"/>
      <c r="C775" s="251"/>
      <c r="D775" s="251"/>
      <c r="E775" s="251"/>
      <c r="F775" s="251"/>
      <c r="G775" s="251"/>
      <c r="H775" s="251"/>
      <c r="I775" s="251"/>
      <c r="J775" s="251"/>
      <c r="K775" s="251"/>
      <c r="L775" s="251"/>
      <c r="M775" s="251"/>
      <c r="N775" s="251"/>
      <c r="O775" s="251"/>
    </row>
    <row r="776">
      <c r="A776" s="251"/>
      <c r="B776" s="251"/>
      <c r="C776" s="251"/>
      <c r="D776" s="251"/>
      <c r="E776" s="251"/>
      <c r="F776" s="251"/>
      <c r="G776" s="251"/>
      <c r="H776" s="251"/>
      <c r="I776" s="251"/>
      <c r="J776" s="251"/>
      <c r="K776" s="251"/>
      <c r="L776" s="251"/>
      <c r="M776" s="251"/>
      <c r="N776" s="251"/>
      <c r="O776" s="251"/>
    </row>
    <row r="777">
      <c r="A777" s="251"/>
      <c r="B777" s="251"/>
      <c r="C777" s="251"/>
      <c r="D777" s="251"/>
      <c r="E777" s="251"/>
      <c r="F777" s="251"/>
      <c r="G777" s="251"/>
      <c r="H777" s="251"/>
      <c r="I777" s="251"/>
      <c r="J777" s="251"/>
      <c r="K777" s="251"/>
      <c r="L777" s="251"/>
      <c r="M777" s="251"/>
      <c r="N777" s="251"/>
      <c r="O777" s="251"/>
    </row>
    <row r="778">
      <c r="A778" s="251"/>
      <c r="B778" s="251"/>
      <c r="C778" s="251"/>
      <c r="D778" s="251"/>
      <c r="E778" s="251"/>
      <c r="F778" s="251"/>
      <c r="G778" s="251"/>
      <c r="H778" s="251"/>
      <c r="I778" s="251"/>
      <c r="J778" s="251"/>
      <c r="K778" s="251"/>
      <c r="L778" s="251"/>
      <c r="M778" s="251"/>
      <c r="N778" s="251"/>
      <c r="O778" s="251"/>
    </row>
    <row r="779">
      <c r="A779" s="251"/>
      <c r="B779" s="251"/>
      <c r="C779" s="251"/>
      <c r="D779" s="251"/>
      <c r="E779" s="251"/>
      <c r="F779" s="251"/>
      <c r="G779" s="251"/>
      <c r="H779" s="251"/>
      <c r="I779" s="251"/>
      <c r="J779" s="251"/>
      <c r="K779" s="251"/>
      <c r="L779" s="251"/>
      <c r="M779" s="251"/>
      <c r="N779" s="251"/>
      <c r="O779" s="251"/>
    </row>
    <row r="780">
      <c r="A780" s="251"/>
      <c r="B780" s="251"/>
      <c r="C780" s="251"/>
      <c r="D780" s="251"/>
      <c r="E780" s="251"/>
      <c r="F780" s="251"/>
      <c r="G780" s="251"/>
      <c r="H780" s="251"/>
      <c r="I780" s="251"/>
      <c r="J780" s="251"/>
      <c r="K780" s="251"/>
      <c r="L780" s="251"/>
      <c r="M780" s="251"/>
      <c r="N780" s="251"/>
      <c r="O780" s="251"/>
    </row>
    <row r="781">
      <c r="A781" s="251"/>
      <c r="B781" s="251"/>
      <c r="C781" s="251"/>
      <c r="D781" s="251"/>
      <c r="E781" s="251"/>
      <c r="F781" s="251"/>
      <c r="G781" s="251"/>
      <c r="H781" s="251"/>
      <c r="I781" s="251"/>
      <c r="J781" s="251"/>
      <c r="K781" s="251"/>
      <c r="L781" s="251"/>
      <c r="M781" s="251"/>
      <c r="N781" s="251"/>
      <c r="O781" s="251"/>
    </row>
    <row r="782">
      <c r="A782" s="251"/>
      <c r="B782" s="251"/>
      <c r="C782" s="251"/>
      <c r="D782" s="251"/>
      <c r="E782" s="251"/>
      <c r="F782" s="251"/>
      <c r="G782" s="251"/>
      <c r="H782" s="251"/>
      <c r="I782" s="251"/>
      <c r="J782" s="251"/>
      <c r="K782" s="251"/>
      <c r="L782" s="251"/>
      <c r="M782" s="251"/>
      <c r="N782" s="251"/>
      <c r="O782" s="251"/>
    </row>
    <row r="783">
      <c r="A783" s="251"/>
      <c r="B783" s="251"/>
      <c r="C783" s="251"/>
      <c r="D783" s="251"/>
      <c r="E783" s="251"/>
      <c r="F783" s="251"/>
      <c r="G783" s="251"/>
      <c r="H783" s="251"/>
      <c r="I783" s="251"/>
      <c r="J783" s="251"/>
      <c r="K783" s="251"/>
      <c r="L783" s="251"/>
      <c r="M783" s="251"/>
      <c r="N783" s="251"/>
      <c r="O783" s="251"/>
    </row>
    <row r="784">
      <c r="A784" s="251"/>
      <c r="B784" s="251"/>
      <c r="C784" s="251"/>
      <c r="D784" s="251"/>
      <c r="E784" s="251"/>
      <c r="F784" s="251"/>
      <c r="G784" s="251"/>
      <c r="H784" s="251"/>
      <c r="I784" s="251"/>
      <c r="J784" s="251"/>
      <c r="K784" s="251"/>
      <c r="L784" s="251"/>
      <c r="M784" s="251"/>
      <c r="N784" s="251"/>
      <c r="O784" s="251"/>
    </row>
    <row r="785">
      <c r="A785" s="251"/>
      <c r="B785" s="251"/>
      <c r="C785" s="251"/>
      <c r="D785" s="251"/>
      <c r="E785" s="251"/>
      <c r="F785" s="251"/>
      <c r="G785" s="251"/>
      <c r="H785" s="251"/>
      <c r="I785" s="251"/>
      <c r="J785" s="251"/>
      <c r="K785" s="251"/>
      <c r="L785" s="251"/>
      <c r="M785" s="251"/>
      <c r="N785" s="251"/>
      <c r="O785" s="251"/>
    </row>
    <row r="786">
      <c r="A786" s="251"/>
      <c r="B786" s="251"/>
      <c r="C786" s="251"/>
      <c r="D786" s="251"/>
      <c r="E786" s="251"/>
      <c r="F786" s="251"/>
      <c r="G786" s="251"/>
      <c r="H786" s="251"/>
      <c r="I786" s="251"/>
      <c r="J786" s="251"/>
      <c r="K786" s="251"/>
      <c r="L786" s="251"/>
      <c r="M786" s="251"/>
      <c r="N786" s="251"/>
      <c r="O786" s="251"/>
    </row>
    <row r="787">
      <c r="A787" s="251"/>
      <c r="B787" s="251"/>
      <c r="C787" s="251"/>
      <c r="D787" s="251"/>
      <c r="E787" s="251"/>
      <c r="F787" s="251"/>
      <c r="G787" s="251"/>
      <c r="H787" s="251"/>
      <c r="I787" s="251"/>
      <c r="J787" s="251"/>
      <c r="K787" s="251"/>
      <c r="L787" s="251"/>
      <c r="M787" s="251"/>
      <c r="N787" s="251"/>
      <c r="O787" s="251"/>
    </row>
    <row r="788">
      <c r="A788" s="251"/>
      <c r="B788" s="251"/>
      <c r="C788" s="251"/>
      <c r="D788" s="251"/>
      <c r="E788" s="251"/>
      <c r="F788" s="251"/>
      <c r="G788" s="251"/>
      <c r="H788" s="251"/>
      <c r="I788" s="251"/>
      <c r="J788" s="251"/>
      <c r="K788" s="251"/>
      <c r="L788" s="251"/>
      <c r="M788" s="251"/>
      <c r="N788" s="251"/>
      <c r="O788" s="251"/>
    </row>
    <row r="789">
      <c r="A789" s="251"/>
      <c r="B789" s="251"/>
      <c r="C789" s="251"/>
      <c r="D789" s="251"/>
      <c r="E789" s="251"/>
      <c r="F789" s="251"/>
      <c r="G789" s="251"/>
      <c r="H789" s="251"/>
      <c r="I789" s="251"/>
      <c r="J789" s="251"/>
      <c r="K789" s="251"/>
      <c r="L789" s="251"/>
      <c r="M789" s="251"/>
      <c r="N789" s="251"/>
      <c r="O789" s="251"/>
    </row>
    <row r="790">
      <c r="A790" s="251"/>
      <c r="B790" s="251"/>
      <c r="C790" s="251"/>
      <c r="D790" s="251"/>
      <c r="E790" s="251"/>
      <c r="F790" s="251"/>
      <c r="G790" s="251"/>
      <c r="H790" s="251"/>
      <c r="I790" s="251"/>
      <c r="J790" s="251"/>
      <c r="K790" s="251"/>
      <c r="L790" s="251"/>
      <c r="M790" s="251"/>
      <c r="N790" s="251"/>
      <c r="O790" s="251"/>
    </row>
    <row r="791">
      <c r="A791" s="251"/>
      <c r="B791" s="251"/>
      <c r="C791" s="251"/>
      <c r="D791" s="251"/>
      <c r="E791" s="251"/>
      <c r="F791" s="251"/>
      <c r="G791" s="251"/>
      <c r="H791" s="251"/>
      <c r="I791" s="251"/>
      <c r="J791" s="251"/>
      <c r="K791" s="251"/>
      <c r="L791" s="251"/>
      <c r="M791" s="251"/>
      <c r="N791" s="251"/>
      <c r="O791" s="251"/>
    </row>
    <row r="792">
      <c r="A792" s="251"/>
      <c r="B792" s="251"/>
      <c r="C792" s="251"/>
      <c r="D792" s="251"/>
      <c r="E792" s="251"/>
      <c r="F792" s="251"/>
      <c r="G792" s="251"/>
      <c r="H792" s="251"/>
      <c r="I792" s="251"/>
      <c r="J792" s="251"/>
      <c r="K792" s="251"/>
      <c r="L792" s="251"/>
      <c r="M792" s="251"/>
      <c r="N792" s="251"/>
      <c r="O792" s="251"/>
    </row>
    <row r="793">
      <c r="A793" s="251"/>
      <c r="B793" s="251"/>
      <c r="C793" s="251"/>
      <c r="D793" s="251"/>
      <c r="E793" s="251"/>
      <c r="F793" s="251"/>
      <c r="G793" s="251"/>
      <c r="H793" s="251"/>
      <c r="I793" s="251"/>
      <c r="J793" s="251"/>
      <c r="K793" s="251"/>
      <c r="L793" s="251"/>
      <c r="M793" s="251"/>
      <c r="N793" s="251"/>
      <c r="O793" s="251"/>
    </row>
    <row r="794">
      <c r="A794" s="251"/>
      <c r="B794" s="251"/>
      <c r="C794" s="251"/>
      <c r="D794" s="251"/>
      <c r="E794" s="251"/>
      <c r="F794" s="251"/>
      <c r="G794" s="251"/>
      <c r="H794" s="251"/>
      <c r="I794" s="251"/>
      <c r="J794" s="251"/>
      <c r="K794" s="251"/>
      <c r="L794" s="251"/>
      <c r="M794" s="251"/>
      <c r="N794" s="251"/>
      <c r="O794" s="251"/>
    </row>
    <row r="795">
      <c r="A795" s="251"/>
      <c r="B795" s="251"/>
      <c r="C795" s="251"/>
      <c r="D795" s="251"/>
      <c r="E795" s="251"/>
      <c r="F795" s="251"/>
      <c r="G795" s="251"/>
      <c r="H795" s="251"/>
      <c r="I795" s="251"/>
      <c r="J795" s="251"/>
      <c r="K795" s="251"/>
      <c r="L795" s="251"/>
      <c r="M795" s="251"/>
      <c r="N795" s="251"/>
      <c r="O795" s="251"/>
    </row>
    <row r="796">
      <c r="A796" s="251"/>
      <c r="B796" s="251"/>
      <c r="C796" s="251"/>
      <c r="D796" s="251"/>
      <c r="E796" s="251"/>
      <c r="F796" s="251"/>
      <c r="G796" s="251"/>
      <c r="H796" s="251"/>
      <c r="I796" s="251"/>
      <c r="J796" s="251"/>
      <c r="K796" s="251"/>
      <c r="L796" s="251"/>
      <c r="M796" s="251"/>
      <c r="N796" s="251"/>
      <c r="O796" s="251"/>
    </row>
    <row r="797">
      <c r="A797" s="251"/>
      <c r="B797" s="251"/>
      <c r="C797" s="251"/>
      <c r="D797" s="251"/>
      <c r="E797" s="251"/>
      <c r="F797" s="251"/>
      <c r="G797" s="251"/>
      <c r="H797" s="251"/>
      <c r="I797" s="251"/>
      <c r="J797" s="251"/>
      <c r="K797" s="251"/>
      <c r="L797" s="251"/>
      <c r="M797" s="251"/>
      <c r="N797" s="251"/>
      <c r="O797" s="251"/>
    </row>
    <row r="798">
      <c r="A798" s="251"/>
      <c r="B798" s="251"/>
      <c r="C798" s="251"/>
      <c r="D798" s="251"/>
      <c r="E798" s="251"/>
      <c r="F798" s="251"/>
      <c r="G798" s="251"/>
      <c r="H798" s="251"/>
      <c r="I798" s="251"/>
      <c r="J798" s="251"/>
      <c r="K798" s="251"/>
      <c r="L798" s="251"/>
      <c r="M798" s="251"/>
      <c r="N798" s="251"/>
      <c r="O798" s="251"/>
    </row>
    <row r="799">
      <c r="A799" s="251"/>
      <c r="B799" s="251"/>
      <c r="C799" s="251"/>
      <c r="D799" s="251"/>
      <c r="E799" s="251"/>
      <c r="F799" s="251"/>
      <c r="G799" s="251"/>
      <c r="H799" s="251"/>
      <c r="I799" s="251"/>
      <c r="J799" s="251"/>
      <c r="K799" s="251"/>
      <c r="L799" s="251"/>
      <c r="M799" s="251"/>
      <c r="N799" s="251"/>
      <c r="O799" s="251"/>
    </row>
    <row r="800">
      <c r="A800" s="251"/>
      <c r="B800" s="251"/>
      <c r="C800" s="251"/>
      <c r="D800" s="251"/>
      <c r="E800" s="251"/>
      <c r="F800" s="251"/>
      <c r="G800" s="251"/>
      <c r="H800" s="251"/>
      <c r="I800" s="251"/>
      <c r="J800" s="251"/>
      <c r="K800" s="251"/>
      <c r="L800" s="251"/>
      <c r="M800" s="251"/>
      <c r="N800" s="251"/>
      <c r="O800" s="251"/>
    </row>
    <row r="801">
      <c r="A801" s="251"/>
      <c r="B801" s="251"/>
      <c r="C801" s="251"/>
      <c r="D801" s="251"/>
      <c r="E801" s="251"/>
      <c r="F801" s="251"/>
      <c r="G801" s="251"/>
      <c r="H801" s="251"/>
      <c r="I801" s="251"/>
      <c r="J801" s="251"/>
      <c r="K801" s="251"/>
      <c r="L801" s="251"/>
      <c r="M801" s="251"/>
      <c r="N801" s="251"/>
      <c r="O801" s="251"/>
    </row>
    <row r="802">
      <c r="A802" s="251"/>
      <c r="B802" s="251"/>
      <c r="C802" s="251"/>
      <c r="D802" s="251"/>
      <c r="E802" s="251"/>
      <c r="F802" s="251"/>
      <c r="G802" s="251"/>
      <c r="H802" s="251"/>
      <c r="I802" s="251"/>
      <c r="J802" s="251"/>
      <c r="K802" s="251"/>
      <c r="L802" s="251"/>
      <c r="M802" s="251"/>
      <c r="N802" s="251"/>
      <c r="O802" s="251"/>
    </row>
    <row r="803">
      <c r="A803" s="251"/>
      <c r="B803" s="251"/>
      <c r="C803" s="251"/>
      <c r="D803" s="251"/>
      <c r="E803" s="251"/>
      <c r="F803" s="251"/>
      <c r="G803" s="251"/>
      <c r="H803" s="251"/>
      <c r="I803" s="251"/>
      <c r="J803" s="251"/>
      <c r="K803" s="251"/>
      <c r="L803" s="251"/>
      <c r="M803" s="251"/>
      <c r="N803" s="251"/>
      <c r="O803" s="251"/>
    </row>
    <row r="804">
      <c r="A804" s="251"/>
      <c r="B804" s="251"/>
      <c r="C804" s="251"/>
      <c r="D804" s="251"/>
      <c r="E804" s="251"/>
      <c r="F804" s="251"/>
      <c r="G804" s="251"/>
      <c r="H804" s="251"/>
      <c r="I804" s="251"/>
      <c r="J804" s="251"/>
      <c r="K804" s="251"/>
      <c r="L804" s="251"/>
      <c r="M804" s="251"/>
      <c r="N804" s="251"/>
      <c r="O804" s="251"/>
    </row>
    <row r="805">
      <c r="A805" s="251"/>
      <c r="B805" s="251"/>
      <c r="C805" s="251"/>
      <c r="D805" s="251"/>
      <c r="E805" s="251"/>
      <c r="F805" s="251"/>
      <c r="G805" s="251"/>
      <c r="H805" s="251"/>
      <c r="I805" s="251"/>
      <c r="J805" s="251"/>
      <c r="K805" s="251"/>
      <c r="L805" s="251"/>
      <c r="M805" s="251"/>
      <c r="N805" s="251"/>
      <c r="O805" s="251"/>
    </row>
    <row r="806">
      <c r="A806" s="251"/>
      <c r="B806" s="251"/>
      <c r="C806" s="251"/>
      <c r="D806" s="251"/>
      <c r="E806" s="251"/>
      <c r="F806" s="251"/>
      <c r="G806" s="251"/>
      <c r="H806" s="251"/>
      <c r="I806" s="251"/>
      <c r="J806" s="251"/>
      <c r="K806" s="251"/>
      <c r="L806" s="251"/>
      <c r="M806" s="251"/>
      <c r="N806" s="251"/>
      <c r="O806" s="251"/>
    </row>
    <row r="807">
      <c r="A807" s="251"/>
      <c r="B807" s="251"/>
      <c r="C807" s="251"/>
      <c r="D807" s="251"/>
      <c r="E807" s="251"/>
      <c r="F807" s="251"/>
      <c r="G807" s="251"/>
      <c r="H807" s="251"/>
      <c r="I807" s="251"/>
      <c r="J807" s="251"/>
      <c r="K807" s="251"/>
      <c r="L807" s="251"/>
      <c r="M807" s="251"/>
      <c r="N807" s="251"/>
      <c r="O807" s="251"/>
    </row>
    <row r="808">
      <c r="A808" s="251"/>
      <c r="B808" s="251"/>
      <c r="C808" s="251"/>
      <c r="D808" s="251"/>
      <c r="E808" s="251"/>
      <c r="F808" s="251"/>
      <c r="G808" s="251"/>
      <c r="H808" s="251"/>
      <c r="I808" s="251"/>
      <c r="J808" s="251"/>
      <c r="K808" s="251"/>
      <c r="L808" s="251"/>
      <c r="M808" s="251"/>
      <c r="N808" s="251"/>
      <c r="O808" s="251"/>
    </row>
    <row r="809">
      <c r="A809" s="251"/>
      <c r="B809" s="251"/>
      <c r="C809" s="251"/>
      <c r="D809" s="251"/>
      <c r="E809" s="251"/>
      <c r="F809" s="251"/>
      <c r="G809" s="251"/>
      <c r="H809" s="251"/>
      <c r="I809" s="251"/>
      <c r="J809" s="251"/>
      <c r="K809" s="251"/>
      <c r="L809" s="251"/>
      <c r="M809" s="251"/>
      <c r="N809" s="251"/>
      <c r="O809" s="251"/>
    </row>
    <row r="810">
      <c r="A810" s="251"/>
      <c r="B810" s="251"/>
      <c r="C810" s="251"/>
      <c r="D810" s="251"/>
      <c r="E810" s="251"/>
      <c r="F810" s="251"/>
      <c r="G810" s="251"/>
      <c r="H810" s="251"/>
      <c r="I810" s="251"/>
      <c r="J810" s="251"/>
      <c r="K810" s="251"/>
      <c r="L810" s="251"/>
      <c r="M810" s="251"/>
      <c r="N810" s="251"/>
      <c r="O810" s="251"/>
    </row>
    <row r="811">
      <c r="A811" s="251"/>
      <c r="B811" s="251"/>
      <c r="C811" s="251"/>
      <c r="D811" s="251"/>
      <c r="E811" s="251"/>
      <c r="F811" s="251"/>
      <c r="G811" s="251"/>
      <c r="H811" s="251"/>
      <c r="I811" s="251"/>
      <c r="J811" s="251"/>
      <c r="K811" s="251"/>
      <c r="L811" s="251"/>
      <c r="M811" s="251"/>
      <c r="N811" s="251"/>
      <c r="O811" s="251"/>
    </row>
    <row r="812">
      <c r="A812" s="251"/>
      <c r="B812" s="251"/>
      <c r="C812" s="251"/>
      <c r="D812" s="251"/>
      <c r="E812" s="251"/>
      <c r="F812" s="251"/>
      <c r="G812" s="251"/>
      <c r="H812" s="251"/>
      <c r="I812" s="251"/>
      <c r="J812" s="251"/>
      <c r="K812" s="251"/>
      <c r="L812" s="251"/>
      <c r="M812" s="251"/>
      <c r="N812" s="251"/>
      <c r="O812" s="251"/>
    </row>
    <row r="813">
      <c r="A813" s="251"/>
      <c r="B813" s="251"/>
      <c r="C813" s="251"/>
      <c r="D813" s="251"/>
      <c r="E813" s="251"/>
      <c r="F813" s="251"/>
      <c r="G813" s="251"/>
      <c r="H813" s="251"/>
      <c r="I813" s="251"/>
      <c r="J813" s="251"/>
      <c r="K813" s="251"/>
      <c r="L813" s="251"/>
      <c r="M813" s="251"/>
      <c r="N813" s="251"/>
      <c r="O813" s="251"/>
    </row>
    <row r="814">
      <c r="A814" s="251"/>
      <c r="B814" s="251"/>
      <c r="C814" s="251"/>
      <c r="D814" s="251"/>
      <c r="E814" s="251"/>
      <c r="F814" s="251"/>
      <c r="G814" s="251"/>
      <c r="H814" s="251"/>
      <c r="I814" s="251"/>
      <c r="J814" s="251"/>
      <c r="K814" s="251"/>
      <c r="L814" s="251"/>
      <c r="M814" s="251"/>
      <c r="N814" s="251"/>
      <c r="O814" s="251"/>
    </row>
    <row r="815">
      <c r="A815" s="251"/>
      <c r="B815" s="251"/>
      <c r="C815" s="251"/>
      <c r="D815" s="251"/>
      <c r="E815" s="251"/>
      <c r="F815" s="251"/>
      <c r="G815" s="251"/>
      <c r="H815" s="251"/>
      <c r="I815" s="251"/>
      <c r="J815" s="251"/>
      <c r="K815" s="251"/>
      <c r="L815" s="251"/>
      <c r="M815" s="251"/>
      <c r="N815" s="251"/>
      <c r="O815" s="251"/>
    </row>
    <row r="816">
      <c r="A816" s="251"/>
      <c r="B816" s="251"/>
      <c r="C816" s="251"/>
      <c r="D816" s="251"/>
      <c r="E816" s="251"/>
      <c r="F816" s="251"/>
      <c r="G816" s="251"/>
      <c r="H816" s="251"/>
      <c r="I816" s="251"/>
      <c r="J816" s="251"/>
      <c r="K816" s="251"/>
      <c r="L816" s="251"/>
      <c r="M816" s="251"/>
      <c r="N816" s="251"/>
      <c r="O816" s="251"/>
    </row>
    <row r="817">
      <c r="A817" s="251"/>
      <c r="B817" s="251"/>
      <c r="C817" s="251"/>
      <c r="D817" s="251"/>
      <c r="E817" s="251"/>
      <c r="F817" s="251"/>
      <c r="G817" s="251"/>
      <c r="H817" s="251"/>
      <c r="I817" s="251"/>
      <c r="J817" s="251"/>
      <c r="K817" s="251"/>
      <c r="L817" s="251"/>
      <c r="M817" s="251"/>
      <c r="N817" s="251"/>
      <c r="O817" s="251"/>
    </row>
    <row r="818">
      <c r="A818" s="251"/>
      <c r="B818" s="251"/>
      <c r="C818" s="251"/>
      <c r="D818" s="251"/>
      <c r="E818" s="251"/>
      <c r="F818" s="251"/>
      <c r="G818" s="251"/>
      <c r="H818" s="251"/>
      <c r="I818" s="251"/>
      <c r="J818" s="251"/>
      <c r="K818" s="251"/>
      <c r="L818" s="251"/>
      <c r="M818" s="251"/>
      <c r="N818" s="251"/>
      <c r="O818" s="251"/>
    </row>
    <row r="819">
      <c r="A819" s="251"/>
      <c r="B819" s="251"/>
      <c r="C819" s="251"/>
      <c r="D819" s="251"/>
      <c r="E819" s="251"/>
      <c r="F819" s="251"/>
      <c r="G819" s="251"/>
      <c r="H819" s="251"/>
      <c r="I819" s="251"/>
      <c r="J819" s="251"/>
      <c r="K819" s="251"/>
      <c r="L819" s="251"/>
      <c r="M819" s="251"/>
      <c r="N819" s="251"/>
      <c r="O819" s="251"/>
    </row>
    <row r="820">
      <c r="A820" s="251"/>
      <c r="B820" s="251"/>
      <c r="C820" s="251"/>
      <c r="D820" s="251"/>
      <c r="E820" s="251"/>
      <c r="F820" s="251"/>
      <c r="G820" s="251"/>
      <c r="H820" s="251"/>
      <c r="I820" s="251"/>
      <c r="J820" s="251"/>
      <c r="K820" s="251"/>
      <c r="L820" s="251"/>
      <c r="M820" s="251"/>
      <c r="N820" s="251"/>
      <c r="O820" s="251"/>
    </row>
    <row r="821">
      <c r="A821" s="251"/>
      <c r="B821" s="251"/>
      <c r="C821" s="251"/>
      <c r="D821" s="251"/>
      <c r="E821" s="251"/>
      <c r="F821" s="251"/>
      <c r="G821" s="251"/>
      <c r="H821" s="251"/>
      <c r="I821" s="251"/>
      <c r="J821" s="251"/>
      <c r="K821" s="251"/>
      <c r="L821" s="251"/>
      <c r="M821" s="251"/>
      <c r="N821" s="251"/>
      <c r="O821" s="251"/>
    </row>
    <row r="822">
      <c r="A822" s="251"/>
      <c r="B822" s="251"/>
      <c r="C822" s="251"/>
      <c r="D822" s="251"/>
      <c r="E822" s="251"/>
      <c r="F822" s="251"/>
      <c r="G822" s="251"/>
      <c r="H822" s="251"/>
      <c r="I822" s="251"/>
      <c r="J822" s="251"/>
      <c r="K822" s="251"/>
      <c r="L822" s="251"/>
      <c r="M822" s="251"/>
      <c r="N822" s="251"/>
      <c r="O822" s="251"/>
    </row>
    <row r="823">
      <c r="A823" s="251"/>
      <c r="B823" s="251"/>
      <c r="C823" s="251"/>
      <c r="D823" s="251"/>
      <c r="E823" s="251"/>
      <c r="F823" s="251"/>
      <c r="G823" s="251"/>
      <c r="H823" s="251"/>
      <c r="I823" s="251"/>
      <c r="J823" s="251"/>
      <c r="K823" s="251"/>
      <c r="L823" s="251"/>
      <c r="M823" s="251"/>
      <c r="N823" s="251"/>
      <c r="O823" s="251"/>
    </row>
    <row r="824">
      <c r="A824" s="251"/>
      <c r="B824" s="251"/>
      <c r="C824" s="251"/>
      <c r="D824" s="251"/>
      <c r="E824" s="251"/>
      <c r="F824" s="251"/>
      <c r="G824" s="251"/>
      <c r="H824" s="251"/>
      <c r="I824" s="251"/>
      <c r="J824" s="251"/>
      <c r="K824" s="251"/>
      <c r="L824" s="251"/>
      <c r="M824" s="251"/>
      <c r="N824" s="251"/>
      <c r="O824" s="251"/>
    </row>
    <row r="825">
      <c r="A825" s="251"/>
      <c r="B825" s="251"/>
      <c r="C825" s="251"/>
      <c r="D825" s="251"/>
      <c r="E825" s="251"/>
      <c r="F825" s="251"/>
      <c r="G825" s="251"/>
      <c r="H825" s="251"/>
      <c r="I825" s="251"/>
      <c r="J825" s="251"/>
      <c r="K825" s="251"/>
      <c r="L825" s="251"/>
      <c r="M825" s="251"/>
      <c r="N825" s="251"/>
      <c r="O825" s="251"/>
    </row>
    <row r="826">
      <c r="A826" s="251"/>
      <c r="B826" s="251"/>
      <c r="C826" s="251"/>
      <c r="D826" s="251"/>
      <c r="E826" s="251"/>
      <c r="F826" s="251"/>
      <c r="G826" s="251"/>
      <c r="H826" s="251"/>
      <c r="I826" s="251"/>
      <c r="J826" s="251"/>
      <c r="K826" s="251"/>
      <c r="L826" s="251"/>
      <c r="M826" s="251"/>
      <c r="N826" s="251"/>
      <c r="O826" s="251"/>
    </row>
    <row r="827">
      <c r="A827" s="251"/>
      <c r="B827" s="251"/>
      <c r="C827" s="251"/>
      <c r="D827" s="251"/>
      <c r="E827" s="251"/>
      <c r="F827" s="251"/>
      <c r="G827" s="251"/>
      <c r="H827" s="251"/>
      <c r="I827" s="251"/>
      <c r="J827" s="251"/>
      <c r="K827" s="251"/>
      <c r="L827" s="251"/>
      <c r="M827" s="251"/>
      <c r="N827" s="251"/>
      <c r="O827" s="251"/>
    </row>
    <row r="828">
      <c r="A828" s="251"/>
      <c r="B828" s="251"/>
      <c r="C828" s="251"/>
      <c r="D828" s="251"/>
      <c r="E828" s="251"/>
      <c r="F828" s="251"/>
      <c r="G828" s="251"/>
      <c r="H828" s="251"/>
      <c r="I828" s="251"/>
      <c r="J828" s="251"/>
      <c r="K828" s="251"/>
      <c r="L828" s="251"/>
      <c r="M828" s="251"/>
      <c r="N828" s="251"/>
      <c r="O828" s="251"/>
    </row>
    <row r="829">
      <c r="A829" s="251"/>
      <c r="B829" s="251"/>
      <c r="C829" s="251"/>
      <c r="D829" s="251"/>
      <c r="E829" s="251"/>
      <c r="F829" s="251"/>
      <c r="G829" s="251"/>
      <c r="H829" s="251"/>
      <c r="I829" s="251"/>
      <c r="J829" s="251"/>
      <c r="K829" s="251"/>
      <c r="L829" s="251"/>
      <c r="M829" s="251"/>
      <c r="N829" s="251"/>
      <c r="O829" s="251"/>
    </row>
    <row r="830">
      <c r="A830" s="251"/>
      <c r="B830" s="251"/>
      <c r="C830" s="251"/>
      <c r="D830" s="251"/>
      <c r="E830" s="251"/>
      <c r="F830" s="251"/>
      <c r="G830" s="251"/>
      <c r="H830" s="251"/>
      <c r="I830" s="251"/>
      <c r="J830" s="251"/>
      <c r="K830" s="251"/>
      <c r="L830" s="251"/>
      <c r="M830" s="251"/>
      <c r="N830" s="251"/>
      <c r="O830" s="251"/>
    </row>
    <row r="831">
      <c r="A831" s="251"/>
      <c r="B831" s="251"/>
      <c r="C831" s="251"/>
      <c r="D831" s="251"/>
      <c r="E831" s="251"/>
      <c r="F831" s="251"/>
      <c r="G831" s="251"/>
      <c r="H831" s="251"/>
      <c r="I831" s="251"/>
      <c r="J831" s="251"/>
      <c r="K831" s="251"/>
      <c r="L831" s="251"/>
      <c r="M831" s="251"/>
      <c r="N831" s="251"/>
      <c r="O831" s="251"/>
    </row>
    <row r="832">
      <c r="A832" s="251"/>
      <c r="B832" s="251"/>
      <c r="C832" s="251"/>
      <c r="D832" s="251"/>
      <c r="E832" s="251"/>
      <c r="F832" s="251"/>
      <c r="G832" s="251"/>
      <c r="H832" s="251"/>
      <c r="I832" s="251"/>
      <c r="J832" s="251"/>
      <c r="K832" s="251"/>
      <c r="L832" s="251"/>
      <c r="M832" s="251"/>
      <c r="N832" s="251"/>
      <c r="O832" s="251"/>
    </row>
    <row r="833">
      <c r="A833" s="251"/>
      <c r="B833" s="251"/>
      <c r="C833" s="251"/>
      <c r="D833" s="251"/>
      <c r="E833" s="251"/>
      <c r="F833" s="251"/>
      <c r="G833" s="251"/>
      <c r="H833" s="251"/>
      <c r="I833" s="251"/>
      <c r="J833" s="251"/>
      <c r="K833" s="251"/>
      <c r="L833" s="251"/>
      <c r="M833" s="251"/>
      <c r="N833" s="251"/>
      <c r="O833" s="251"/>
    </row>
    <row r="834">
      <c r="A834" s="251"/>
      <c r="B834" s="251"/>
      <c r="C834" s="251"/>
      <c r="D834" s="251"/>
      <c r="E834" s="251"/>
      <c r="F834" s="251"/>
      <c r="G834" s="251"/>
      <c r="H834" s="251"/>
      <c r="I834" s="251"/>
      <c r="J834" s="251"/>
      <c r="K834" s="251"/>
      <c r="L834" s="251"/>
      <c r="M834" s="251"/>
      <c r="N834" s="251"/>
      <c r="O834" s="251"/>
    </row>
    <row r="835">
      <c r="A835" s="251"/>
      <c r="B835" s="251"/>
      <c r="C835" s="251"/>
      <c r="D835" s="251"/>
      <c r="E835" s="251"/>
      <c r="F835" s="251"/>
      <c r="G835" s="251"/>
      <c r="H835" s="251"/>
      <c r="I835" s="251"/>
      <c r="J835" s="251"/>
      <c r="K835" s="251"/>
      <c r="L835" s="251"/>
      <c r="M835" s="251"/>
      <c r="N835" s="251"/>
      <c r="O835" s="251"/>
    </row>
    <row r="836">
      <c r="A836" s="251"/>
      <c r="B836" s="251"/>
      <c r="C836" s="251"/>
      <c r="D836" s="251"/>
      <c r="E836" s="251"/>
      <c r="F836" s="251"/>
      <c r="G836" s="251"/>
      <c r="H836" s="251"/>
      <c r="I836" s="251"/>
      <c r="J836" s="251"/>
      <c r="K836" s="251"/>
      <c r="L836" s="251"/>
      <c r="M836" s="251"/>
      <c r="N836" s="251"/>
      <c r="O836" s="251"/>
    </row>
    <row r="837">
      <c r="A837" s="251"/>
      <c r="B837" s="251"/>
      <c r="C837" s="251"/>
      <c r="D837" s="251"/>
      <c r="E837" s="251"/>
      <c r="F837" s="251"/>
      <c r="G837" s="251"/>
      <c r="H837" s="251"/>
      <c r="I837" s="251"/>
      <c r="J837" s="251"/>
      <c r="K837" s="251"/>
      <c r="L837" s="251"/>
      <c r="M837" s="251"/>
      <c r="N837" s="251"/>
      <c r="O837" s="251"/>
    </row>
    <row r="838">
      <c r="A838" s="251"/>
      <c r="B838" s="251"/>
      <c r="C838" s="251"/>
      <c r="D838" s="251"/>
      <c r="E838" s="251"/>
      <c r="F838" s="251"/>
      <c r="G838" s="251"/>
      <c r="H838" s="251"/>
      <c r="I838" s="251"/>
      <c r="J838" s="251"/>
      <c r="K838" s="251"/>
      <c r="L838" s="251"/>
      <c r="M838" s="251"/>
      <c r="N838" s="251"/>
      <c r="O838" s="251"/>
    </row>
    <row r="839">
      <c r="A839" s="251"/>
      <c r="B839" s="251"/>
      <c r="C839" s="251"/>
      <c r="D839" s="251"/>
      <c r="E839" s="251"/>
      <c r="F839" s="251"/>
      <c r="G839" s="251"/>
      <c r="H839" s="251"/>
      <c r="I839" s="251"/>
      <c r="J839" s="251"/>
      <c r="K839" s="251"/>
      <c r="L839" s="251"/>
      <c r="M839" s="251"/>
      <c r="N839" s="251"/>
      <c r="O839" s="251"/>
    </row>
    <row r="840">
      <c r="A840" s="251"/>
      <c r="B840" s="251"/>
      <c r="C840" s="251"/>
      <c r="D840" s="251"/>
      <c r="E840" s="251"/>
      <c r="F840" s="251"/>
      <c r="G840" s="251"/>
      <c r="H840" s="251"/>
      <c r="I840" s="251"/>
      <c r="J840" s="251"/>
      <c r="K840" s="251"/>
      <c r="L840" s="251"/>
      <c r="M840" s="251"/>
      <c r="N840" s="251"/>
      <c r="O840" s="251"/>
    </row>
    <row r="841">
      <c r="A841" s="251"/>
      <c r="B841" s="251"/>
      <c r="C841" s="251"/>
      <c r="D841" s="251"/>
      <c r="E841" s="251"/>
      <c r="F841" s="251"/>
      <c r="G841" s="251"/>
      <c r="H841" s="251"/>
      <c r="I841" s="251"/>
      <c r="J841" s="251"/>
      <c r="K841" s="251"/>
      <c r="L841" s="251"/>
      <c r="M841" s="251"/>
      <c r="N841" s="251"/>
      <c r="O841" s="251"/>
    </row>
    <row r="842">
      <c r="A842" s="251"/>
      <c r="B842" s="251"/>
      <c r="C842" s="251"/>
      <c r="D842" s="251"/>
      <c r="E842" s="251"/>
      <c r="F842" s="251"/>
      <c r="G842" s="251"/>
      <c r="H842" s="251"/>
      <c r="I842" s="251"/>
      <c r="J842" s="251"/>
      <c r="K842" s="251"/>
      <c r="L842" s="251"/>
      <c r="M842" s="251"/>
      <c r="N842" s="251"/>
      <c r="O842" s="251"/>
    </row>
    <row r="843">
      <c r="A843" s="251"/>
      <c r="B843" s="251"/>
      <c r="C843" s="251"/>
      <c r="D843" s="251"/>
      <c r="E843" s="251"/>
      <c r="F843" s="251"/>
      <c r="G843" s="251"/>
      <c r="H843" s="251"/>
      <c r="I843" s="251"/>
      <c r="J843" s="251"/>
      <c r="K843" s="251"/>
      <c r="L843" s="251"/>
      <c r="M843" s="251"/>
      <c r="N843" s="251"/>
      <c r="O843" s="251"/>
    </row>
    <row r="844">
      <c r="A844" s="251"/>
      <c r="B844" s="251"/>
      <c r="C844" s="251"/>
      <c r="D844" s="251"/>
      <c r="E844" s="251"/>
      <c r="F844" s="251"/>
      <c r="G844" s="251"/>
      <c r="H844" s="251"/>
      <c r="I844" s="251"/>
      <c r="J844" s="251"/>
      <c r="K844" s="251"/>
      <c r="L844" s="251"/>
      <c r="M844" s="251"/>
      <c r="N844" s="251"/>
      <c r="O844" s="251"/>
    </row>
    <row r="845">
      <c r="A845" s="251"/>
      <c r="B845" s="251"/>
      <c r="C845" s="251"/>
      <c r="D845" s="251"/>
      <c r="E845" s="251"/>
      <c r="F845" s="251"/>
      <c r="G845" s="251"/>
      <c r="H845" s="251"/>
      <c r="I845" s="251"/>
      <c r="J845" s="251"/>
      <c r="K845" s="251"/>
      <c r="L845" s="251"/>
      <c r="M845" s="251"/>
      <c r="N845" s="251"/>
      <c r="O845" s="251"/>
    </row>
    <row r="846">
      <c r="A846" s="251"/>
      <c r="B846" s="251"/>
      <c r="C846" s="251"/>
      <c r="D846" s="251"/>
      <c r="E846" s="251"/>
      <c r="F846" s="251"/>
      <c r="G846" s="251"/>
      <c r="H846" s="251"/>
      <c r="I846" s="251"/>
      <c r="J846" s="251"/>
      <c r="K846" s="251"/>
      <c r="L846" s="251"/>
      <c r="M846" s="251"/>
      <c r="N846" s="251"/>
      <c r="O846" s="251"/>
    </row>
    <row r="847">
      <c r="A847" s="251"/>
      <c r="B847" s="251"/>
      <c r="C847" s="251"/>
      <c r="D847" s="251"/>
      <c r="E847" s="251"/>
      <c r="F847" s="251"/>
      <c r="G847" s="251"/>
      <c r="H847" s="251"/>
      <c r="I847" s="251"/>
      <c r="J847" s="251"/>
      <c r="K847" s="251"/>
      <c r="L847" s="251"/>
      <c r="M847" s="251"/>
      <c r="N847" s="251"/>
      <c r="O847" s="251"/>
    </row>
    <row r="848">
      <c r="A848" s="251"/>
      <c r="B848" s="251"/>
      <c r="C848" s="251"/>
      <c r="D848" s="251"/>
      <c r="E848" s="251"/>
      <c r="F848" s="251"/>
      <c r="G848" s="251"/>
      <c r="H848" s="251"/>
      <c r="I848" s="251"/>
      <c r="J848" s="251"/>
      <c r="K848" s="251"/>
      <c r="L848" s="251"/>
      <c r="M848" s="251"/>
      <c r="N848" s="251"/>
      <c r="O848" s="251"/>
    </row>
    <row r="849">
      <c r="A849" s="251"/>
      <c r="B849" s="251"/>
      <c r="C849" s="251"/>
      <c r="D849" s="251"/>
      <c r="E849" s="251"/>
      <c r="F849" s="251"/>
      <c r="G849" s="251"/>
      <c r="H849" s="251"/>
      <c r="I849" s="251"/>
      <c r="J849" s="251"/>
      <c r="K849" s="251"/>
      <c r="L849" s="251"/>
      <c r="M849" s="251"/>
      <c r="N849" s="251"/>
      <c r="O849" s="251"/>
    </row>
    <row r="850">
      <c r="A850" s="251"/>
      <c r="B850" s="251"/>
      <c r="C850" s="251"/>
      <c r="D850" s="251"/>
      <c r="E850" s="251"/>
      <c r="F850" s="251"/>
      <c r="G850" s="251"/>
      <c r="H850" s="251"/>
      <c r="I850" s="251"/>
      <c r="J850" s="251"/>
      <c r="K850" s="251"/>
      <c r="L850" s="251"/>
      <c r="M850" s="251"/>
      <c r="N850" s="251"/>
      <c r="O850" s="251"/>
    </row>
    <row r="851">
      <c r="A851" s="251"/>
      <c r="B851" s="251"/>
      <c r="C851" s="251"/>
      <c r="D851" s="251"/>
      <c r="E851" s="251"/>
      <c r="F851" s="251"/>
      <c r="G851" s="251"/>
      <c r="H851" s="251"/>
      <c r="I851" s="251"/>
      <c r="J851" s="251"/>
      <c r="K851" s="251"/>
      <c r="L851" s="251"/>
      <c r="M851" s="251"/>
      <c r="N851" s="251"/>
      <c r="O851" s="251"/>
    </row>
    <row r="852">
      <c r="A852" s="251"/>
      <c r="B852" s="251"/>
      <c r="C852" s="251"/>
      <c r="D852" s="251"/>
      <c r="E852" s="251"/>
      <c r="F852" s="251"/>
      <c r="G852" s="251"/>
      <c r="H852" s="251"/>
      <c r="I852" s="251"/>
      <c r="J852" s="251"/>
      <c r="K852" s="251"/>
      <c r="L852" s="251"/>
      <c r="M852" s="251"/>
      <c r="N852" s="251"/>
      <c r="O852" s="251"/>
    </row>
    <row r="853">
      <c r="A853" s="251"/>
      <c r="B853" s="251"/>
      <c r="C853" s="251"/>
      <c r="D853" s="251"/>
      <c r="E853" s="251"/>
      <c r="F853" s="251"/>
      <c r="G853" s="251"/>
      <c r="H853" s="251"/>
      <c r="I853" s="251"/>
      <c r="J853" s="251"/>
      <c r="K853" s="251"/>
      <c r="L853" s="251"/>
      <c r="M853" s="251"/>
      <c r="N853" s="251"/>
      <c r="O853" s="251"/>
    </row>
    <row r="854">
      <c r="A854" s="251"/>
      <c r="B854" s="251"/>
      <c r="C854" s="251"/>
      <c r="D854" s="251"/>
      <c r="E854" s="251"/>
      <c r="F854" s="251"/>
      <c r="G854" s="251"/>
      <c r="H854" s="251"/>
      <c r="I854" s="251"/>
      <c r="J854" s="251"/>
      <c r="K854" s="251"/>
      <c r="L854" s="251"/>
      <c r="M854" s="251"/>
      <c r="N854" s="251"/>
      <c r="O854" s="251"/>
    </row>
    <row r="855">
      <c r="A855" s="251"/>
      <c r="B855" s="251"/>
      <c r="C855" s="251"/>
      <c r="D855" s="251"/>
      <c r="E855" s="251"/>
      <c r="F855" s="251"/>
      <c r="G855" s="251"/>
      <c r="H855" s="251"/>
      <c r="I855" s="251"/>
      <c r="J855" s="251"/>
      <c r="K855" s="251"/>
      <c r="L855" s="251"/>
      <c r="M855" s="251"/>
      <c r="N855" s="251"/>
      <c r="O855" s="251"/>
    </row>
    <row r="856">
      <c r="A856" s="251"/>
      <c r="B856" s="251"/>
      <c r="C856" s="251"/>
      <c r="D856" s="251"/>
      <c r="E856" s="251"/>
      <c r="F856" s="251"/>
      <c r="G856" s="251"/>
      <c r="H856" s="251"/>
      <c r="I856" s="251"/>
      <c r="J856" s="251"/>
      <c r="K856" s="251"/>
      <c r="L856" s="251"/>
      <c r="M856" s="251"/>
      <c r="N856" s="251"/>
      <c r="O856" s="251"/>
    </row>
    <row r="857">
      <c r="A857" s="251"/>
      <c r="B857" s="251"/>
      <c r="C857" s="251"/>
      <c r="D857" s="251"/>
      <c r="E857" s="251"/>
      <c r="F857" s="251"/>
      <c r="G857" s="251"/>
      <c r="H857" s="251"/>
      <c r="I857" s="251"/>
      <c r="J857" s="251"/>
      <c r="K857" s="251"/>
      <c r="L857" s="251"/>
      <c r="M857" s="251"/>
      <c r="N857" s="251"/>
      <c r="O857" s="251"/>
    </row>
    <row r="858">
      <c r="A858" s="251"/>
      <c r="B858" s="251"/>
      <c r="C858" s="251"/>
      <c r="D858" s="251"/>
      <c r="E858" s="251"/>
      <c r="F858" s="251"/>
      <c r="G858" s="251"/>
      <c r="H858" s="251"/>
      <c r="I858" s="251"/>
      <c r="J858" s="251"/>
      <c r="K858" s="251"/>
      <c r="L858" s="251"/>
      <c r="M858" s="251"/>
      <c r="N858" s="251"/>
      <c r="O858" s="251"/>
    </row>
    <row r="859">
      <c r="A859" s="251"/>
      <c r="B859" s="251"/>
      <c r="C859" s="251"/>
      <c r="D859" s="251"/>
      <c r="E859" s="251"/>
      <c r="F859" s="251"/>
      <c r="G859" s="251"/>
      <c r="H859" s="251"/>
      <c r="I859" s="251"/>
      <c r="J859" s="251"/>
      <c r="K859" s="251"/>
      <c r="L859" s="251"/>
      <c r="M859" s="251"/>
      <c r="N859" s="251"/>
      <c r="O859" s="251"/>
    </row>
    <row r="860">
      <c r="A860" s="251"/>
      <c r="B860" s="251"/>
      <c r="C860" s="251"/>
      <c r="D860" s="251"/>
      <c r="E860" s="251"/>
      <c r="F860" s="251"/>
      <c r="G860" s="251"/>
      <c r="H860" s="251"/>
      <c r="I860" s="251"/>
      <c r="J860" s="251"/>
      <c r="K860" s="251"/>
      <c r="L860" s="251"/>
      <c r="M860" s="251"/>
      <c r="N860" s="251"/>
      <c r="O860" s="251"/>
    </row>
    <row r="861">
      <c r="A861" s="251"/>
      <c r="B861" s="251"/>
      <c r="C861" s="251"/>
      <c r="D861" s="251"/>
      <c r="E861" s="251"/>
      <c r="F861" s="251"/>
      <c r="G861" s="251"/>
      <c r="H861" s="251"/>
      <c r="I861" s="251"/>
      <c r="J861" s="251"/>
      <c r="K861" s="251"/>
      <c r="L861" s="251"/>
      <c r="M861" s="251"/>
      <c r="N861" s="251"/>
      <c r="O861" s="251"/>
    </row>
    <row r="862">
      <c r="A862" s="251"/>
      <c r="B862" s="251"/>
      <c r="C862" s="251"/>
      <c r="D862" s="251"/>
      <c r="E862" s="251"/>
      <c r="F862" s="251"/>
      <c r="G862" s="251"/>
      <c r="H862" s="251"/>
      <c r="I862" s="251"/>
      <c r="J862" s="251"/>
      <c r="K862" s="251"/>
      <c r="L862" s="251"/>
      <c r="M862" s="251"/>
      <c r="N862" s="251"/>
      <c r="O862" s="251"/>
    </row>
    <row r="863">
      <c r="A863" s="251"/>
      <c r="B863" s="251"/>
      <c r="C863" s="251"/>
      <c r="D863" s="251"/>
      <c r="E863" s="251"/>
      <c r="F863" s="251"/>
      <c r="G863" s="251"/>
      <c r="H863" s="251"/>
      <c r="I863" s="251"/>
      <c r="J863" s="251"/>
      <c r="K863" s="251"/>
      <c r="L863" s="251"/>
      <c r="M863" s="251"/>
      <c r="N863" s="251"/>
      <c r="O863" s="251"/>
    </row>
    <row r="864">
      <c r="A864" s="251"/>
      <c r="B864" s="251"/>
      <c r="C864" s="251"/>
      <c r="D864" s="251"/>
      <c r="E864" s="251"/>
      <c r="F864" s="251"/>
      <c r="G864" s="251"/>
      <c r="H864" s="251"/>
      <c r="I864" s="251"/>
      <c r="J864" s="251"/>
      <c r="K864" s="251"/>
      <c r="L864" s="251"/>
      <c r="M864" s="251"/>
      <c r="N864" s="251"/>
      <c r="O864" s="251"/>
    </row>
    <row r="865">
      <c r="A865" s="251"/>
      <c r="B865" s="251"/>
      <c r="C865" s="251"/>
      <c r="D865" s="251"/>
      <c r="E865" s="251"/>
      <c r="F865" s="251"/>
      <c r="G865" s="251"/>
      <c r="H865" s="251"/>
      <c r="I865" s="251"/>
      <c r="J865" s="251"/>
      <c r="K865" s="251"/>
      <c r="L865" s="251"/>
      <c r="M865" s="251"/>
      <c r="N865" s="251"/>
      <c r="O865" s="251"/>
    </row>
    <row r="866">
      <c r="A866" s="251"/>
      <c r="B866" s="251"/>
      <c r="C866" s="251"/>
      <c r="D866" s="251"/>
      <c r="E866" s="251"/>
      <c r="F866" s="251"/>
      <c r="G866" s="251"/>
      <c r="H866" s="251"/>
      <c r="I866" s="251"/>
      <c r="J866" s="251"/>
      <c r="K866" s="251"/>
      <c r="L866" s="251"/>
      <c r="M866" s="251"/>
      <c r="N866" s="251"/>
      <c r="O866" s="251"/>
    </row>
    <row r="867">
      <c r="A867" s="251"/>
      <c r="B867" s="251"/>
      <c r="C867" s="251"/>
      <c r="D867" s="251"/>
      <c r="E867" s="251"/>
      <c r="F867" s="251"/>
      <c r="G867" s="251"/>
      <c r="H867" s="251"/>
      <c r="I867" s="251"/>
      <c r="J867" s="251"/>
      <c r="K867" s="251"/>
      <c r="L867" s="251"/>
      <c r="M867" s="251"/>
      <c r="N867" s="251"/>
      <c r="O867" s="251"/>
    </row>
    <row r="868">
      <c r="A868" s="251"/>
      <c r="B868" s="251"/>
      <c r="C868" s="251"/>
      <c r="D868" s="251"/>
      <c r="E868" s="251"/>
      <c r="F868" s="251"/>
      <c r="G868" s="251"/>
      <c r="H868" s="251"/>
      <c r="I868" s="251"/>
      <c r="J868" s="251"/>
      <c r="K868" s="251"/>
      <c r="L868" s="251"/>
      <c r="M868" s="251"/>
      <c r="N868" s="251"/>
      <c r="O868" s="251"/>
    </row>
    <row r="869">
      <c r="A869" s="251"/>
      <c r="B869" s="251"/>
      <c r="C869" s="251"/>
      <c r="D869" s="251"/>
      <c r="E869" s="251"/>
      <c r="F869" s="251"/>
      <c r="G869" s="251"/>
      <c r="H869" s="251"/>
      <c r="I869" s="251"/>
      <c r="J869" s="251"/>
      <c r="K869" s="251"/>
      <c r="L869" s="251"/>
      <c r="M869" s="251"/>
      <c r="N869" s="251"/>
      <c r="O869" s="251"/>
    </row>
    <row r="870">
      <c r="A870" s="251"/>
      <c r="B870" s="251"/>
      <c r="C870" s="251"/>
      <c r="D870" s="251"/>
      <c r="E870" s="251"/>
      <c r="F870" s="251"/>
      <c r="G870" s="251"/>
      <c r="H870" s="251"/>
      <c r="I870" s="251"/>
      <c r="J870" s="251"/>
      <c r="K870" s="251"/>
      <c r="L870" s="251"/>
      <c r="M870" s="251"/>
      <c r="N870" s="251"/>
      <c r="O870" s="251"/>
    </row>
    <row r="871">
      <c r="A871" s="251"/>
      <c r="B871" s="251"/>
      <c r="C871" s="251"/>
      <c r="D871" s="251"/>
      <c r="E871" s="251"/>
      <c r="F871" s="251"/>
      <c r="G871" s="251"/>
      <c r="H871" s="251"/>
      <c r="I871" s="251"/>
      <c r="J871" s="251"/>
      <c r="K871" s="251"/>
      <c r="L871" s="251"/>
      <c r="M871" s="251"/>
      <c r="N871" s="251"/>
      <c r="O871" s="251"/>
    </row>
    <row r="872">
      <c r="A872" s="251"/>
      <c r="B872" s="251"/>
      <c r="C872" s="251"/>
      <c r="D872" s="251"/>
      <c r="E872" s="251"/>
      <c r="F872" s="251"/>
      <c r="G872" s="251"/>
      <c r="H872" s="251"/>
      <c r="I872" s="251"/>
      <c r="J872" s="251"/>
      <c r="K872" s="251"/>
      <c r="L872" s="251"/>
      <c r="M872" s="251"/>
      <c r="N872" s="251"/>
      <c r="O872" s="251"/>
    </row>
    <row r="873">
      <c r="A873" s="251"/>
      <c r="B873" s="251"/>
      <c r="C873" s="251"/>
      <c r="D873" s="251"/>
      <c r="E873" s="251"/>
      <c r="F873" s="251"/>
      <c r="G873" s="251"/>
      <c r="H873" s="251"/>
      <c r="I873" s="251"/>
      <c r="J873" s="251"/>
      <c r="K873" s="251"/>
      <c r="L873" s="251"/>
      <c r="M873" s="251"/>
      <c r="N873" s="251"/>
      <c r="O873" s="251"/>
    </row>
    <row r="874">
      <c r="A874" s="251"/>
      <c r="B874" s="251"/>
      <c r="C874" s="251"/>
      <c r="D874" s="251"/>
      <c r="E874" s="251"/>
      <c r="F874" s="251"/>
      <c r="G874" s="251"/>
      <c r="H874" s="251"/>
      <c r="I874" s="251"/>
      <c r="J874" s="251"/>
      <c r="K874" s="251"/>
      <c r="L874" s="251"/>
      <c r="M874" s="251"/>
      <c r="N874" s="251"/>
      <c r="O874" s="251"/>
    </row>
    <row r="875">
      <c r="A875" s="251"/>
      <c r="B875" s="251"/>
      <c r="C875" s="251"/>
      <c r="D875" s="251"/>
      <c r="E875" s="251"/>
      <c r="F875" s="251"/>
      <c r="G875" s="251"/>
      <c r="H875" s="251"/>
      <c r="I875" s="251"/>
      <c r="J875" s="251"/>
      <c r="K875" s="251"/>
      <c r="L875" s="251"/>
      <c r="M875" s="251"/>
      <c r="N875" s="251"/>
      <c r="O875" s="251"/>
    </row>
    <row r="876">
      <c r="A876" s="251"/>
      <c r="B876" s="251"/>
      <c r="C876" s="251"/>
      <c r="D876" s="251"/>
      <c r="E876" s="251"/>
      <c r="F876" s="251"/>
      <c r="G876" s="251"/>
      <c r="H876" s="251"/>
      <c r="I876" s="251"/>
      <c r="J876" s="251"/>
      <c r="K876" s="251"/>
      <c r="L876" s="251"/>
      <c r="M876" s="251"/>
      <c r="N876" s="251"/>
      <c r="O876" s="251"/>
    </row>
    <row r="877">
      <c r="A877" s="251"/>
      <c r="B877" s="251"/>
      <c r="C877" s="251"/>
      <c r="D877" s="251"/>
      <c r="E877" s="251"/>
      <c r="F877" s="251"/>
      <c r="G877" s="251"/>
      <c r="H877" s="251"/>
      <c r="I877" s="251"/>
      <c r="J877" s="251"/>
      <c r="K877" s="251"/>
      <c r="L877" s="251"/>
      <c r="M877" s="251"/>
      <c r="N877" s="251"/>
      <c r="O877" s="251"/>
    </row>
    <row r="878">
      <c r="A878" s="251"/>
      <c r="B878" s="251"/>
      <c r="C878" s="251"/>
      <c r="D878" s="251"/>
      <c r="E878" s="251"/>
      <c r="F878" s="251"/>
      <c r="G878" s="251"/>
      <c r="H878" s="251"/>
      <c r="I878" s="251"/>
      <c r="J878" s="251"/>
      <c r="K878" s="251"/>
      <c r="L878" s="251"/>
      <c r="M878" s="251"/>
      <c r="N878" s="251"/>
      <c r="O878" s="251"/>
    </row>
    <row r="879">
      <c r="A879" s="251"/>
      <c r="B879" s="251"/>
      <c r="C879" s="251"/>
      <c r="D879" s="251"/>
      <c r="E879" s="251"/>
      <c r="F879" s="251"/>
      <c r="G879" s="251"/>
      <c r="H879" s="251"/>
      <c r="I879" s="251"/>
      <c r="J879" s="251"/>
      <c r="K879" s="251"/>
      <c r="L879" s="251"/>
      <c r="M879" s="251"/>
      <c r="N879" s="251"/>
      <c r="O879" s="251"/>
    </row>
    <row r="880">
      <c r="A880" s="251"/>
      <c r="B880" s="251"/>
      <c r="C880" s="251"/>
      <c r="D880" s="251"/>
      <c r="E880" s="251"/>
      <c r="F880" s="251"/>
      <c r="G880" s="251"/>
      <c r="H880" s="251"/>
      <c r="I880" s="251"/>
      <c r="J880" s="251"/>
      <c r="K880" s="251"/>
      <c r="L880" s="251"/>
      <c r="M880" s="251"/>
      <c r="N880" s="251"/>
      <c r="O880" s="251"/>
    </row>
    <row r="881">
      <c r="A881" s="251"/>
      <c r="B881" s="251"/>
      <c r="C881" s="251"/>
      <c r="D881" s="251"/>
      <c r="E881" s="251"/>
      <c r="F881" s="251"/>
      <c r="G881" s="251"/>
      <c r="H881" s="251"/>
      <c r="I881" s="251"/>
      <c r="J881" s="251"/>
      <c r="K881" s="251"/>
      <c r="L881" s="251"/>
      <c r="M881" s="251"/>
      <c r="N881" s="251"/>
      <c r="O881" s="251"/>
    </row>
    <row r="882">
      <c r="A882" s="251"/>
      <c r="B882" s="251"/>
      <c r="C882" s="251"/>
      <c r="D882" s="251"/>
      <c r="E882" s="251"/>
      <c r="F882" s="251"/>
      <c r="G882" s="251"/>
      <c r="H882" s="251"/>
      <c r="I882" s="251"/>
      <c r="J882" s="251"/>
      <c r="K882" s="251"/>
      <c r="L882" s="251"/>
      <c r="M882" s="251"/>
      <c r="N882" s="251"/>
      <c r="O882" s="251"/>
    </row>
    <row r="883">
      <c r="A883" s="251"/>
      <c r="B883" s="251"/>
      <c r="C883" s="251"/>
      <c r="D883" s="251"/>
      <c r="E883" s="251"/>
      <c r="F883" s="251"/>
      <c r="G883" s="251"/>
      <c r="H883" s="251"/>
      <c r="I883" s="251"/>
      <c r="J883" s="251"/>
      <c r="K883" s="251"/>
      <c r="L883" s="251"/>
      <c r="M883" s="251"/>
      <c r="N883" s="251"/>
      <c r="O883" s="251"/>
    </row>
    <row r="884">
      <c r="A884" s="251"/>
      <c r="B884" s="251"/>
      <c r="C884" s="251"/>
      <c r="D884" s="251"/>
      <c r="E884" s="251"/>
      <c r="F884" s="251"/>
      <c r="G884" s="251"/>
      <c r="H884" s="251"/>
      <c r="I884" s="251"/>
      <c r="J884" s="251"/>
      <c r="K884" s="251"/>
      <c r="L884" s="251"/>
      <c r="M884" s="251"/>
      <c r="N884" s="251"/>
      <c r="O884" s="251"/>
    </row>
    <row r="885">
      <c r="A885" s="251"/>
      <c r="B885" s="251"/>
      <c r="C885" s="251"/>
      <c r="D885" s="251"/>
      <c r="E885" s="251"/>
      <c r="F885" s="251"/>
      <c r="G885" s="251"/>
      <c r="H885" s="251"/>
      <c r="I885" s="251"/>
      <c r="J885" s="251"/>
      <c r="K885" s="251"/>
      <c r="L885" s="251"/>
      <c r="M885" s="251"/>
      <c r="N885" s="251"/>
      <c r="O885" s="251"/>
    </row>
    <row r="886">
      <c r="A886" s="251"/>
      <c r="B886" s="251"/>
      <c r="C886" s="251"/>
      <c r="D886" s="251"/>
      <c r="E886" s="251"/>
      <c r="F886" s="251"/>
      <c r="G886" s="251"/>
      <c r="H886" s="251"/>
      <c r="I886" s="251"/>
      <c r="J886" s="251"/>
      <c r="K886" s="251"/>
      <c r="L886" s="251"/>
      <c r="M886" s="251"/>
      <c r="N886" s="251"/>
      <c r="O886" s="251"/>
    </row>
    <row r="887">
      <c r="A887" s="251"/>
      <c r="B887" s="251"/>
      <c r="C887" s="251"/>
      <c r="D887" s="251"/>
      <c r="E887" s="251"/>
      <c r="F887" s="251"/>
      <c r="G887" s="251"/>
      <c r="H887" s="251"/>
      <c r="I887" s="251"/>
      <c r="J887" s="251"/>
      <c r="K887" s="251"/>
      <c r="L887" s="251"/>
      <c r="M887" s="251"/>
      <c r="N887" s="251"/>
      <c r="O887" s="251"/>
    </row>
    <row r="888">
      <c r="A888" s="251"/>
      <c r="B888" s="251"/>
      <c r="C888" s="251"/>
      <c r="D888" s="251"/>
      <c r="E888" s="251"/>
      <c r="F888" s="251"/>
      <c r="G888" s="251"/>
      <c r="H888" s="251"/>
      <c r="I888" s="251"/>
      <c r="J888" s="251"/>
      <c r="K888" s="251"/>
      <c r="L888" s="251"/>
      <c r="M888" s="251"/>
      <c r="N888" s="251"/>
      <c r="O888" s="251"/>
    </row>
    <row r="889">
      <c r="A889" s="251"/>
      <c r="B889" s="251"/>
      <c r="C889" s="251"/>
      <c r="D889" s="251"/>
      <c r="E889" s="251"/>
      <c r="F889" s="251"/>
      <c r="G889" s="251"/>
      <c r="H889" s="251"/>
      <c r="I889" s="251"/>
      <c r="J889" s="251"/>
      <c r="K889" s="251"/>
      <c r="L889" s="251"/>
      <c r="M889" s="251"/>
      <c r="N889" s="251"/>
      <c r="O889" s="251"/>
    </row>
    <row r="890">
      <c r="A890" s="251"/>
      <c r="B890" s="251"/>
      <c r="C890" s="251"/>
      <c r="D890" s="251"/>
      <c r="E890" s="251"/>
      <c r="F890" s="251"/>
      <c r="G890" s="251"/>
      <c r="H890" s="251"/>
      <c r="I890" s="251"/>
      <c r="J890" s="251"/>
      <c r="K890" s="251"/>
      <c r="L890" s="251"/>
      <c r="M890" s="251"/>
      <c r="N890" s="251"/>
      <c r="O890" s="251"/>
    </row>
    <row r="891">
      <c r="A891" s="251"/>
      <c r="B891" s="251"/>
      <c r="C891" s="251"/>
      <c r="D891" s="251"/>
      <c r="E891" s="251"/>
      <c r="F891" s="251"/>
      <c r="G891" s="251"/>
      <c r="H891" s="251"/>
      <c r="I891" s="251"/>
      <c r="J891" s="251"/>
      <c r="K891" s="251"/>
      <c r="L891" s="251"/>
      <c r="M891" s="251"/>
      <c r="N891" s="251"/>
      <c r="O891" s="251"/>
    </row>
    <row r="892">
      <c r="A892" s="251"/>
      <c r="B892" s="251"/>
      <c r="C892" s="251"/>
      <c r="D892" s="251"/>
      <c r="E892" s="251"/>
      <c r="F892" s="251"/>
      <c r="G892" s="251"/>
      <c r="H892" s="251"/>
      <c r="I892" s="251"/>
      <c r="J892" s="251"/>
      <c r="K892" s="251"/>
      <c r="L892" s="251"/>
      <c r="M892" s="251"/>
      <c r="N892" s="251"/>
      <c r="O892" s="251"/>
    </row>
    <row r="893">
      <c r="A893" s="251"/>
      <c r="B893" s="251"/>
      <c r="C893" s="251"/>
      <c r="D893" s="251"/>
      <c r="E893" s="251"/>
      <c r="F893" s="251"/>
      <c r="G893" s="251"/>
      <c r="H893" s="251"/>
      <c r="I893" s="251"/>
      <c r="J893" s="251"/>
      <c r="K893" s="251"/>
      <c r="L893" s="251"/>
      <c r="M893" s="251"/>
      <c r="N893" s="251"/>
      <c r="O893" s="251"/>
    </row>
    <row r="894">
      <c r="A894" s="251"/>
      <c r="B894" s="251"/>
      <c r="C894" s="251"/>
      <c r="D894" s="251"/>
      <c r="E894" s="251"/>
      <c r="F894" s="251"/>
      <c r="G894" s="251"/>
      <c r="H894" s="251"/>
      <c r="I894" s="251"/>
      <c r="J894" s="251"/>
      <c r="K894" s="251"/>
      <c r="L894" s="251"/>
      <c r="M894" s="251"/>
      <c r="N894" s="251"/>
      <c r="O894" s="251"/>
    </row>
    <row r="895">
      <c r="A895" s="251"/>
      <c r="B895" s="251"/>
      <c r="C895" s="251"/>
      <c r="D895" s="251"/>
      <c r="E895" s="251"/>
      <c r="F895" s="251"/>
      <c r="G895" s="251"/>
      <c r="H895" s="251"/>
      <c r="I895" s="251"/>
      <c r="J895" s="251"/>
      <c r="K895" s="251"/>
      <c r="L895" s="251"/>
      <c r="M895" s="251"/>
      <c r="N895" s="251"/>
      <c r="O895" s="251"/>
    </row>
    <row r="896">
      <c r="A896" s="251"/>
      <c r="B896" s="251"/>
      <c r="C896" s="251"/>
      <c r="D896" s="251"/>
      <c r="E896" s="251"/>
      <c r="F896" s="251"/>
      <c r="G896" s="251"/>
      <c r="H896" s="251"/>
      <c r="I896" s="251"/>
      <c r="J896" s="251"/>
      <c r="K896" s="251"/>
      <c r="L896" s="251"/>
      <c r="M896" s="251"/>
      <c r="N896" s="251"/>
      <c r="O896" s="251"/>
    </row>
    <row r="897">
      <c r="A897" s="251"/>
      <c r="B897" s="251"/>
      <c r="C897" s="251"/>
      <c r="D897" s="251"/>
      <c r="E897" s="251"/>
      <c r="F897" s="251"/>
      <c r="G897" s="251"/>
      <c r="H897" s="251"/>
      <c r="I897" s="251"/>
      <c r="J897" s="251"/>
      <c r="K897" s="251"/>
      <c r="L897" s="251"/>
      <c r="M897" s="251"/>
      <c r="N897" s="251"/>
      <c r="O897" s="251"/>
    </row>
    <row r="898">
      <c r="A898" s="251"/>
      <c r="B898" s="251"/>
      <c r="C898" s="251"/>
      <c r="D898" s="251"/>
      <c r="E898" s="251"/>
      <c r="F898" s="251"/>
      <c r="G898" s="251"/>
      <c r="H898" s="251"/>
      <c r="I898" s="251"/>
      <c r="J898" s="251"/>
      <c r="K898" s="251"/>
      <c r="L898" s="251"/>
      <c r="M898" s="251"/>
      <c r="N898" s="251"/>
      <c r="O898" s="251"/>
    </row>
    <row r="899">
      <c r="A899" s="251"/>
      <c r="B899" s="251"/>
      <c r="C899" s="251"/>
      <c r="D899" s="251"/>
      <c r="E899" s="251"/>
      <c r="F899" s="251"/>
      <c r="G899" s="251"/>
      <c r="H899" s="251"/>
      <c r="I899" s="251"/>
      <c r="J899" s="251"/>
      <c r="K899" s="251"/>
      <c r="L899" s="251"/>
      <c r="M899" s="251"/>
      <c r="N899" s="251"/>
      <c r="O899" s="251"/>
    </row>
    <row r="900">
      <c r="A900" s="251"/>
      <c r="B900" s="251"/>
      <c r="C900" s="251"/>
      <c r="D900" s="251"/>
      <c r="E900" s="251"/>
      <c r="F900" s="251"/>
      <c r="G900" s="251"/>
      <c r="H900" s="251"/>
      <c r="I900" s="251"/>
      <c r="J900" s="251"/>
      <c r="K900" s="251"/>
      <c r="L900" s="251"/>
      <c r="M900" s="251"/>
      <c r="N900" s="251"/>
      <c r="O900" s="251"/>
    </row>
    <row r="901">
      <c r="A901" s="251"/>
      <c r="B901" s="251"/>
      <c r="C901" s="251"/>
      <c r="D901" s="251"/>
      <c r="E901" s="251"/>
      <c r="F901" s="251"/>
      <c r="G901" s="251"/>
      <c r="H901" s="251"/>
      <c r="I901" s="251"/>
      <c r="J901" s="251"/>
      <c r="K901" s="251"/>
      <c r="L901" s="251"/>
      <c r="M901" s="251"/>
      <c r="N901" s="251"/>
      <c r="O901" s="251"/>
    </row>
    <row r="902">
      <c r="A902" s="251"/>
      <c r="B902" s="251"/>
      <c r="C902" s="251"/>
      <c r="D902" s="251"/>
      <c r="E902" s="251"/>
      <c r="F902" s="251"/>
      <c r="G902" s="251"/>
      <c r="H902" s="251"/>
      <c r="I902" s="251"/>
      <c r="J902" s="251"/>
      <c r="K902" s="251"/>
      <c r="L902" s="251"/>
      <c r="M902" s="251"/>
      <c r="N902" s="251"/>
      <c r="O902" s="251"/>
    </row>
    <row r="903">
      <c r="A903" s="251"/>
      <c r="B903" s="251"/>
      <c r="C903" s="251"/>
      <c r="D903" s="251"/>
      <c r="E903" s="251"/>
      <c r="F903" s="251"/>
      <c r="G903" s="251"/>
      <c r="H903" s="251"/>
      <c r="I903" s="251"/>
      <c r="J903" s="251"/>
      <c r="K903" s="251"/>
      <c r="L903" s="251"/>
      <c r="M903" s="251"/>
      <c r="N903" s="251"/>
      <c r="O903" s="251"/>
    </row>
    <row r="904">
      <c r="A904" s="251"/>
      <c r="B904" s="251"/>
      <c r="C904" s="251"/>
      <c r="D904" s="251"/>
      <c r="E904" s="251"/>
      <c r="F904" s="251"/>
      <c r="G904" s="251"/>
      <c r="H904" s="251"/>
      <c r="I904" s="251"/>
      <c r="J904" s="251"/>
      <c r="K904" s="251"/>
      <c r="L904" s="251"/>
      <c r="M904" s="251"/>
      <c r="N904" s="251"/>
      <c r="O904" s="251"/>
    </row>
    <row r="905">
      <c r="A905" s="251"/>
      <c r="B905" s="251"/>
      <c r="C905" s="251"/>
      <c r="D905" s="251"/>
      <c r="E905" s="251"/>
      <c r="F905" s="251"/>
      <c r="G905" s="251"/>
      <c r="H905" s="251"/>
      <c r="I905" s="251"/>
      <c r="J905" s="251"/>
      <c r="K905" s="251"/>
      <c r="L905" s="251"/>
      <c r="M905" s="251"/>
      <c r="N905" s="251"/>
      <c r="O905" s="251"/>
    </row>
    <row r="906">
      <c r="A906" s="251"/>
      <c r="B906" s="251"/>
      <c r="C906" s="251"/>
      <c r="D906" s="251"/>
      <c r="E906" s="251"/>
      <c r="F906" s="251"/>
      <c r="G906" s="251"/>
      <c r="H906" s="251"/>
      <c r="I906" s="251"/>
      <c r="J906" s="251"/>
      <c r="K906" s="251"/>
      <c r="L906" s="251"/>
      <c r="M906" s="251"/>
      <c r="N906" s="251"/>
      <c r="O906" s="251"/>
    </row>
    <row r="907">
      <c r="A907" s="251"/>
      <c r="B907" s="251"/>
      <c r="C907" s="251"/>
      <c r="D907" s="251"/>
      <c r="E907" s="251"/>
      <c r="F907" s="251"/>
      <c r="G907" s="251"/>
      <c r="H907" s="251"/>
      <c r="I907" s="251"/>
      <c r="J907" s="251"/>
      <c r="K907" s="251"/>
      <c r="L907" s="251"/>
      <c r="M907" s="251"/>
      <c r="N907" s="251"/>
      <c r="O907" s="251"/>
    </row>
    <row r="908">
      <c r="A908" s="251"/>
      <c r="B908" s="251"/>
      <c r="C908" s="251"/>
      <c r="D908" s="251"/>
      <c r="E908" s="251"/>
      <c r="F908" s="251"/>
      <c r="G908" s="251"/>
      <c r="H908" s="251"/>
      <c r="I908" s="251"/>
      <c r="J908" s="251"/>
      <c r="K908" s="251"/>
      <c r="L908" s="251"/>
      <c r="M908" s="251"/>
      <c r="N908" s="251"/>
      <c r="O908" s="251"/>
    </row>
    <row r="909">
      <c r="A909" s="251"/>
      <c r="B909" s="251"/>
      <c r="C909" s="251"/>
      <c r="D909" s="251"/>
      <c r="E909" s="251"/>
      <c r="F909" s="251"/>
      <c r="G909" s="251"/>
      <c r="H909" s="251"/>
      <c r="I909" s="251"/>
      <c r="J909" s="251"/>
      <c r="K909" s="251"/>
      <c r="L909" s="251"/>
      <c r="M909" s="251"/>
      <c r="N909" s="251"/>
      <c r="O909" s="251"/>
    </row>
    <row r="910">
      <c r="A910" s="251"/>
      <c r="B910" s="251"/>
      <c r="C910" s="251"/>
      <c r="D910" s="251"/>
      <c r="E910" s="251"/>
      <c r="F910" s="251"/>
      <c r="G910" s="251"/>
      <c r="H910" s="251"/>
      <c r="I910" s="251"/>
      <c r="J910" s="251"/>
      <c r="K910" s="251"/>
      <c r="L910" s="251"/>
      <c r="M910" s="251"/>
      <c r="N910" s="251"/>
      <c r="O910" s="251"/>
    </row>
    <row r="911">
      <c r="A911" s="251"/>
      <c r="B911" s="251"/>
      <c r="C911" s="251"/>
      <c r="D911" s="251"/>
      <c r="E911" s="251"/>
      <c r="F911" s="251"/>
      <c r="G911" s="251"/>
      <c r="H911" s="251"/>
      <c r="I911" s="251"/>
      <c r="J911" s="251"/>
      <c r="K911" s="251"/>
      <c r="L911" s="251"/>
      <c r="M911" s="251"/>
      <c r="N911" s="251"/>
      <c r="O911" s="251"/>
    </row>
    <row r="912">
      <c r="A912" s="251"/>
      <c r="B912" s="251"/>
      <c r="C912" s="251"/>
      <c r="D912" s="251"/>
      <c r="E912" s="251"/>
      <c r="F912" s="251"/>
      <c r="G912" s="251"/>
      <c r="H912" s="251"/>
      <c r="I912" s="251"/>
      <c r="J912" s="251"/>
      <c r="K912" s="251"/>
      <c r="L912" s="251"/>
      <c r="M912" s="251"/>
      <c r="N912" s="251"/>
      <c r="O912" s="251"/>
    </row>
    <row r="913">
      <c r="A913" s="251"/>
      <c r="B913" s="251"/>
      <c r="C913" s="251"/>
      <c r="D913" s="251"/>
      <c r="E913" s="251"/>
      <c r="F913" s="251"/>
      <c r="G913" s="251"/>
      <c r="H913" s="251"/>
      <c r="I913" s="251"/>
      <c r="J913" s="251"/>
      <c r="K913" s="251"/>
      <c r="L913" s="251"/>
      <c r="M913" s="251"/>
      <c r="N913" s="251"/>
      <c r="O913" s="251"/>
    </row>
    <row r="914">
      <c r="A914" s="251"/>
      <c r="B914" s="251"/>
      <c r="C914" s="251"/>
      <c r="D914" s="251"/>
      <c r="E914" s="251"/>
      <c r="F914" s="251"/>
      <c r="G914" s="251"/>
      <c r="H914" s="251"/>
      <c r="I914" s="251"/>
      <c r="J914" s="251"/>
      <c r="K914" s="251"/>
      <c r="L914" s="251"/>
      <c r="M914" s="251"/>
      <c r="N914" s="251"/>
      <c r="O914" s="251"/>
    </row>
    <row r="915">
      <c r="A915" s="251"/>
      <c r="B915" s="251"/>
      <c r="C915" s="251"/>
      <c r="D915" s="251"/>
      <c r="E915" s="251"/>
      <c r="F915" s="251"/>
      <c r="G915" s="251"/>
      <c r="H915" s="251"/>
      <c r="I915" s="251"/>
      <c r="J915" s="251"/>
      <c r="K915" s="251"/>
      <c r="L915" s="251"/>
      <c r="M915" s="251"/>
      <c r="N915" s="251"/>
      <c r="O915" s="251"/>
    </row>
    <row r="916">
      <c r="A916" s="251"/>
      <c r="B916" s="251"/>
      <c r="C916" s="251"/>
      <c r="D916" s="251"/>
      <c r="E916" s="251"/>
      <c r="F916" s="251"/>
      <c r="G916" s="251"/>
      <c r="H916" s="251"/>
      <c r="I916" s="251"/>
      <c r="J916" s="251"/>
      <c r="K916" s="251"/>
      <c r="L916" s="251"/>
      <c r="M916" s="251"/>
      <c r="N916" s="251"/>
      <c r="O916" s="251"/>
    </row>
    <row r="917">
      <c r="A917" s="251"/>
      <c r="B917" s="251"/>
      <c r="C917" s="251"/>
      <c r="D917" s="251"/>
      <c r="E917" s="251"/>
      <c r="F917" s="251"/>
      <c r="G917" s="251"/>
      <c r="H917" s="251"/>
      <c r="I917" s="251"/>
      <c r="J917" s="251"/>
      <c r="K917" s="251"/>
      <c r="L917" s="251"/>
      <c r="M917" s="251"/>
      <c r="N917" s="251"/>
      <c r="O917" s="251"/>
    </row>
    <row r="918">
      <c r="A918" s="251"/>
      <c r="B918" s="251"/>
      <c r="C918" s="251"/>
      <c r="D918" s="251"/>
      <c r="E918" s="251"/>
      <c r="F918" s="251"/>
      <c r="G918" s="251"/>
      <c r="H918" s="251"/>
      <c r="I918" s="251"/>
      <c r="J918" s="251"/>
      <c r="K918" s="251"/>
      <c r="L918" s="251"/>
      <c r="M918" s="251"/>
      <c r="N918" s="251"/>
      <c r="O918" s="251"/>
    </row>
    <row r="919">
      <c r="A919" s="251"/>
      <c r="B919" s="251"/>
      <c r="C919" s="251"/>
      <c r="D919" s="251"/>
      <c r="E919" s="251"/>
      <c r="F919" s="251"/>
      <c r="G919" s="251"/>
      <c r="H919" s="251"/>
      <c r="I919" s="251"/>
      <c r="J919" s="251"/>
      <c r="K919" s="251"/>
      <c r="L919" s="251"/>
      <c r="M919" s="251"/>
      <c r="N919" s="251"/>
      <c r="O919" s="251"/>
    </row>
    <row r="920">
      <c r="A920" s="251"/>
      <c r="B920" s="251"/>
      <c r="C920" s="251"/>
      <c r="D920" s="251"/>
      <c r="E920" s="251"/>
      <c r="F920" s="251"/>
      <c r="G920" s="251"/>
      <c r="H920" s="251"/>
      <c r="I920" s="251"/>
      <c r="J920" s="251"/>
      <c r="K920" s="251"/>
      <c r="L920" s="251"/>
      <c r="M920" s="251"/>
      <c r="N920" s="251"/>
      <c r="O920" s="251"/>
    </row>
    <row r="921">
      <c r="A921" s="251"/>
      <c r="B921" s="251"/>
      <c r="C921" s="251"/>
      <c r="D921" s="251"/>
      <c r="E921" s="251"/>
      <c r="F921" s="251"/>
      <c r="G921" s="251"/>
      <c r="H921" s="251"/>
      <c r="I921" s="251"/>
      <c r="J921" s="251"/>
      <c r="K921" s="251"/>
      <c r="L921" s="251"/>
      <c r="M921" s="251"/>
      <c r="N921" s="251"/>
      <c r="O921" s="251"/>
    </row>
    <row r="922">
      <c r="A922" s="251"/>
      <c r="B922" s="251"/>
      <c r="C922" s="251"/>
      <c r="D922" s="251"/>
      <c r="E922" s="251"/>
      <c r="F922" s="251"/>
      <c r="G922" s="251"/>
      <c r="H922" s="251"/>
      <c r="I922" s="251"/>
      <c r="J922" s="251"/>
      <c r="K922" s="251"/>
      <c r="L922" s="251"/>
      <c r="M922" s="251"/>
      <c r="N922" s="251"/>
      <c r="O922" s="251"/>
    </row>
    <row r="923">
      <c r="A923" s="251"/>
      <c r="B923" s="251"/>
      <c r="C923" s="251"/>
      <c r="D923" s="251"/>
      <c r="E923" s="251"/>
      <c r="F923" s="251"/>
      <c r="G923" s="251"/>
      <c r="H923" s="251"/>
      <c r="I923" s="251"/>
      <c r="J923" s="251"/>
      <c r="K923" s="251"/>
      <c r="L923" s="251"/>
      <c r="M923" s="251"/>
      <c r="N923" s="251"/>
      <c r="O923" s="251"/>
    </row>
    <row r="924">
      <c r="A924" s="251"/>
      <c r="B924" s="251"/>
      <c r="C924" s="251"/>
      <c r="D924" s="251"/>
      <c r="E924" s="251"/>
      <c r="F924" s="251"/>
      <c r="G924" s="251"/>
      <c r="H924" s="251"/>
      <c r="I924" s="251"/>
      <c r="J924" s="251"/>
      <c r="K924" s="251"/>
      <c r="L924" s="251"/>
      <c r="M924" s="251"/>
      <c r="N924" s="251"/>
      <c r="O924" s="251"/>
    </row>
    <row r="925">
      <c r="A925" s="251"/>
      <c r="B925" s="251"/>
      <c r="C925" s="251"/>
      <c r="D925" s="251"/>
      <c r="E925" s="251"/>
      <c r="F925" s="251"/>
      <c r="G925" s="251"/>
      <c r="H925" s="251"/>
      <c r="I925" s="251"/>
      <c r="J925" s="251"/>
      <c r="K925" s="251"/>
      <c r="L925" s="251"/>
      <c r="M925" s="251"/>
      <c r="N925" s="251"/>
      <c r="O925" s="251"/>
    </row>
    <row r="926">
      <c r="A926" s="251"/>
      <c r="B926" s="251"/>
      <c r="C926" s="251"/>
      <c r="D926" s="251"/>
      <c r="E926" s="251"/>
      <c r="F926" s="251"/>
      <c r="G926" s="251"/>
      <c r="H926" s="251"/>
      <c r="I926" s="251"/>
      <c r="J926" s="251"/>
      <c r="K926" s="251"/>
      <c r="L926" s="251"/>
      <c r="M926" s="251"/>
      <c r="N926" s="251"/>
      <c r="O926" s="251"/>
    </row>
    <row r="927">
      <c r="A927" s="251"/>
      <c r="B927" s="251"/>
      <c r="C927" s="251"/>
      <c r="D927" s="251"/>
      <c r="E927" s="251"/>
      <c r="F927" s="251"/>
      <c r="G927" s="251"/>
      <c r="H927" s="251"/>
      <c r="I927" s="251"/>
      <c r="J927" s="251"/>
      <c r="K927" s="251"/>
      <c r="L927" s="251"/>
      <c r="M927" s="251"/>
      <c r="N927" s="251"/>
      <c r="O927" s="251"/>
    </row>
    <row r="928">
      <c r="A928" s="251"/>
      <c r="B928" s="251"/>
      <c r="C928" s="251"/>
      <c r="D928" s="251"/>
      <c r="E928" s="251"/>
      <c r="F928" s="251"/>
      <c r="G928" s="251"/>
      <c r="H928" s="251"/>
      <c r="I928" s="251"/>
      <c r="J928" s="251"/>
      <c r="K928" s="251"/>
      <c r="L928" s="251"/>
      <c r="M928" s="251"/>
      <c r="N928" s="251"/>
      <c r="O928" s="251"/>
    </row>
    <row r="929">
      <c r="A929" s="251"/>
      <c r="B929" s="251"/>
      <c r="C929" s="251"/>
      <c r="D929" s="251"/>
      <c r="E929" s="251"/>
      <c r="F929" s="251"/>
      <c r="G929" s="251"/>
      <c r="H929" s="251"/>
      <c r="I929" s="251"/>
      <c r="J929" s="251"/>
      <c r="K929" s="251"/>
      <c r="L929" s="251"/>
      <c r="M929" s="251"/>
      <c r="N929" s="251"/>
      <c r="O929" s="251"/>
    </row>
    <row r="930">
      <c r="A930" s="251"/>
      <c r="B930" s="251"/>
      <c r="C930" s="251"/>
      <c r="D930" s="251"/>
      <c r="E930" s="251"/>
      <c r="F930" s="251"/>
      <c r="G930" s="251"/>
      <c r="H930" s="251"/>
      <c r="I930" s="251"/>
      <c r="J930" s="251"/>
      <c r="K930" s="251"/>
      <c r="L930" s="251"/>
      <c r="M930" s="251"/>
      <c r="N930" s="251"/>
      <c r="O930" s="251"/>
    </row>
    <row r="931">
      <c r="A931" s="251"/>
      <c r="B931" s="251"/>
      <c r="C931" s="251"/>
      <c r="D931" s="251"/>
      <c r="E931" s="251"/>
      <c r="F931" s="251"/>
      <c r="G931" s="251"/>
      <c r="H931" s="251"/>
      <c r="I931" s="251"/>
      <c r="J931" s="251"/>
      <c r="K931" s="251"/>
      <c r="L931" s="251"/>
      <c r="M931" s="251"/>
      <c r="N931" s="251"/>
      <c r="O931" s="251"/>
    </row>
    <row r="932">
      <c r="A932" s="251"/>
      <c r="B932" s="251"/>
      <c r="C932" s="251"/>
      <c r="D932" s="251"/>
      <c r="E932" s="251"/>
      <c r="F932" s="251"/>
      <c r="G932" s="251"/>
      <c r="H932" s="251"/>
      <c r="I932" s="251"/>
      <c r="J932" s="251"/>
      <c r="K932" s="251"/>
      <c r="L932" s="251"/>
      <c r="M932" s="251"/>
      <c r="N932" s="251"/>
      <c r="O932" s="251"/>
    </row>
    <row r="933">
      <c r="A933" s="251"/>
      <c r="B933" s="251"/>
      <c r="C933" s="251"/>
      <c r="D933" s="251"/>
      <c r="E933" s="251"/>
      <c r="F933" s="251"/>
      <c r="G933" s="251"/>
      <c r="H933" s="251"/>
      <c r="I933" s="251"/>
      <c r="J933" s="251"/>
      <c r="K933" s="251"/>
      <c r="L933" s="251"/>
      <c r="M933" s="251"/>
      <c r="N933" s="251"/>
      <c r="O933" s="251"/>
    </row>
    <row r="934">
      <c r="A934" s="251"/>
      <c r="B934" s="251"/>
      <c r="C934" s="251"/>
      <c r="D934" s="251"/>
      <c r="E934" s="251"/>
      <c r="F934" s="251"/>
      <c r="G934" s="251"/>
      <c r="H934" s="251"/>
      <c r="I934" s="251"/>
      <c r="J934" s="251"/>
      <c r="K934" s="251"/>
      <c r="L934" s="251"/>
      <c r="M934" s="251"/>
      <c r="N934" s="251"/>
      <c r="O934" s="251"/>
    </row>
    <row r="935">
      <c r="A935" s="251"/>
      <c r="B935" s="251"/>
      <c r="C935" s="251"/>
      <c r="D935" s="251"/>
      <c r="E935" s="251"/>
      <c r="F935" s="251"/>
      <c r="G935" s="251"/>
      <c r="H935" s="251"/>
      <c r="I935" s="251"/>
      <c r="J935" s="251"/>
      <c r="K935" s="251"/>
      <c r="L935" s="251"/>
      <c r="M935" s="251"/>
      <c r="N935" s="251"/>
      <c r="O935" s="251"/>
    </row>
    <row r="936">
      <c r="A936" s="251"/>
      <c r="B936" s="251"/>
      <c r="C936" s="251"/>
      <c r="D936" s="251"/>
      <c r="E936" s="251"/>
      <c r="F936" s="251"/>
      <c r="G936" s="251"/>
      <c r="H936" s="251"/>
      <c r="I936" s="251"/>
      <c r="J936" s="251"/>
      <c r="K936" s="251"/>
      <c r="L936" s="251"/>
      <c r="M936" s="251"/>
      <c r="N936" s="251"/>
      <c r="O936" s="251"/>
    </row>
    <row r="937">
      <c r="A937" s="251"/>
      <c r="B937" s="251"/>
      <c r="C937" s="251"/>
      <c r="D937" s="251"/>
      <c r="E937" s="251"/>
      <c r="F937" s="251"/>
      <c r="G937" s="251"/>
      <c r="H937" s="251"/>
      <c r="I937" s="251"/>
      <c r="J937" s="251"/>
      <c r="K937" s="251"/>
      <c r="L937" s="251"/>
      <c r="M937" s="251"/>
      <c r="N937" s="251"/>
      <c r="O937" s="251"/>
    </row>
    <row r="938">
      <c r="A938" s="251"/>
      <c r="B938" s="251"/>
      <c r="C938" s="251"/>
      <c r="D938" s="251"/>
      <c r="E938" s="251"/>
      <c r="F938" s="251"/>
      <c r="G938" s="251"/>
      <c r="H938" s="251"/>
      <c r="I938" s="251"/>
      <c r="J938" s="251"/>
      <c r="K938" s="251"/>
      <c r="L938" s="251"/>
      <c r="M938" s="251"/>
      <c r="N938" s="251"/>
      <c r="O938" s="251"/>
    </row>
    <row r="939">
      <c r="A939" s="251"/>
      <c r="B939" s="251"/>
      <c r="C939" s="251"/>
      <c r="D939" s="251"/>
      <c r="E939" s="251"/>
      <c r="F939" s="251"/>
      <c r="G939" s="251"/>
      <c r="H939" s="251"/>
      <c r="I939" s="251"/>
      <c r="J939" s="251"/>
      <c r="K939" s="251"/>
      <c r="L939" s="251"/>
      <c r="M939" s="251"/>
      <c r="N939" s="251"/>
      <c r="O939" s="251"/>
    </row>
    <row r="940">
      <c r="A940" s="251"/>
      <c r="B940" s="251"/>
      <c r="C940" s="251"/>
      <c r="D940" s="251"/>
      <c r="E940" s="251"/>
      <c r="F940" s="251"/>
      <c r="G940" s="251"/>
      <c r="H940" s="251"/>
      <c r="I940" s="251"/>
      <c r="J940" s="251"/>
      <c r="K940" s="251"/>
      <c r="L940" s="251"/>
      <c r="M940" s="251"/>
      <c r="N940" s="251"/>
      <c r="O940" s="251"/>
    </row>
    <row r="941">
      <c r="A941" s="251"/>
      <c r="B941" s="251"/>
      <c r="C941" s="251"/>
      <c r="D941" s="251"/>
      <c r="E941" s="251"/>
      <c r="F941" s="251"/>
      <c r="G941" s="251"/>
      <c r="H941" s="251"/>
      <c r="I941" s="251"/>
      <c r="J941" s="251"/>
      <c r="K941" s="251"/>
      <c r="L941" s="251"/>
      <c r="M941" s="251"/>
      <c r="N941" s="251"/>
      <c r="O941" s="251"/>
    </row>
    <row r="942">
      <c r="A942" s="251"/>
      <c r="B942" s="251"/>
      <c r="C942" s="251"/>
      <c r="D942" s="251"/>
      <c r="E942" s="251"/>
      <c r="F942" s="251"/>
      <c r="G942" s="251"/>
      <c r="H942" s="251"/>
      <c r="I942" s="251"/>
      <c r="J942" s="251"/>
      <c r="K942" s="251"/>
      <c r="L942" s="251"/>
      <c r="M942" s="251"/>
      <c r="N942" s="251"/>
      <c r="O942" s="251"/>
    </row>
    <row r="943">
      <c r="A943" s="251"/>
      <c r="B943" s="251"/>
      <c r="C943" s="251"/>
      <c r="D943" s="251"/>
      <c r="E943" s="251"/>
      <c r="F943" s="251"/>
      <c r="G943" s="251"/>
      <c r="H943" s="251"/>
      <c r="I943" s="251"/>
      <c r="J943" s="251"/>
      <c r="K943" s="251"/>
      <c r="L943" s="251"/>
      <c r="M943" s="251"/>
      <c r="N943" s="251"/>
      <c r="O943" s="251"/>
    </row>
    <row r="944">
      <c r="A944" s="251"/>
      <c r="B944" s="251"/>
      <c r="C944" s="251"/>
      <c r="D944" s="251"/>
      <c r="E944" s="251"/>
      <c r="F944" s="251"/>
      <c r="G944" s="251"/>
      <c r="H944" s="251"/>
      <c r="I944" s="251"/>
      <c r="J944" s="251"/>
      <c r="K944" s="251"/>
      <c r="L944" s="251"/>
      <c r="M944" s="251"/>
      <c r="N944" s="251"/>
      <c r="O944" s="251"/>
    </row>
    <row r="945">
      <c r="A945" s="251"/>
      <c r="B945" s="251"/>
      <c r="C945" s="251"/>
      <c r="D945" s="251"/>
      <c r="E945" s="251"/>
      <c r="F945" s="251"/>
      <c r="G945" s="251"/>
      <c r="H945" s="251"/>
      <c r="I945" s="251"/>
      <c r="J945" s="251"/>
      <c r="K945" s="251"/>
      <c r="L945" s="251"/>
      <c r="M945" s="251"/>
      <c r="N945" s="251"/>
      <c r="O945" s="251"/>
    </row>
    <row r="946">
      <c r="A946" s="251"/>
      <c r="B946" s="251"/>
      <c r="C946" s="251"/>
      <c r="D946" s="251"/>
      <c r="E946" s="251"/>
      <c r="F946" s="251"/>
      <c r="G946" s="251"/>
      <c r="H946" s="251"/>
      <c r="I946" s="251"/>
      <c r="J946" s="251"/>
      <c r="K946" s="251"/>
      <c r="L946" s="251"/>
      <c r="M946" s="251"/>
      <c r="N946" s="251"/>
      <c r="O946" s="251"/>
    </row>
    <row r="947">
      <c r="A947" s="251"/>
      <c r="B947" s="251"/>
      <c r="C947" s="251"/>
      <c r="D947" s="251"/>
      <c r="E947" s="251"/>
      <c r="F947" s="251"/>
      <c r="G947" s="251"/>
      <c r="H947" s="251"/>
      <c r="I947" s="251"/>
      <c r="J947" s="251"/>
      <c r="K947" s="251"/>
      <c r="L947" s="251"/>
      <c r="M947" s="251"/>
      <c r="N947" s="251"/>
      <c r="O947" s="251"/>
    </row>
    <row r="948">
      <c r="A948" s="251"/>
      <c r="B948" s="251"/>
      <c r="C948" s="251"/>
      <c r="D948" s="251"/>
      <c r="E948" s="251"/>
      <c r="F948" s="251"/>
      <c r="G948" s="251"/>
      <c r="H948" s="251"/>
      <c r="I948" s="251"/>
      <c r="J948" s="251"/>
      <c r="K948" s="251"/>
      <c r="L948" s="251"/>
      <c r="M948" s="251"/>
      <c r="N948" s="251"/>
      <c r="O948" s="251"/>
    </row>
    <row r="949">
      <c r="A949" s="251"/>
      <c r="B949" s="251"/>
      <c r="C949" s="251"/>
      <c r="D949" s="251"/>
      <c r="E949" s="251"/>
      <c r="F949" s="251"/>
      <c r="G949" s="251"/>
      <c r="H949" s="251"/>
      <c r="I949" s="251"/>
      <c r="J949" s="251"/>
      <c r="K949" s="251"/>
      <c r="L949" s="251"/>
      <c r="M949" s="251"/>
      <c r="N949" s="251"/>
      <c r="O949" s="251"/>
    </row>
    <row r="950">
      <c r="A950" s="251"/>
      <c r="B950" s="251"/>
      <c r="C950" s="251"/>
      <c r="D950" s="251"/>
      <c r="E950" s="251"/>
      <c r="F950" s="251"/>
      <c r="G950" s="251"/>
      <c r="H950" s="251"/>
      <c r="I950" s="251"/>
      <c r="J950" s="251"/>
      <c r="K950" s="251"/>
      <c r="L950" s="251"/>
      <c r="M950" s="251"/>
      <c r="N950" s="251"/>
      <c r="O950" s="251"/>
    </row>
    <row r="951">
      <c r="A951" s="251"/>
      <c r="B951" s="251"/>
      <c r="C951" s="251"/>
      <c r="D951" s="251"/>
      <c r="E951" s="251"/>
      <c r="F951" s="251"/>
      <c r="G951" s="251"/>
      <c r="H951" s="251"/>
      <c r="I951" s="251"/>
      <c r="J951" s="251"/>
      <c r="K951" s="251"/>
      <c r="L951" s="251"/>
      <c r="M951" s="251"/>
      <c r="N951" s="251"/>
      <c r="O951" s="251"/>
    </row>
    <row r="952">
      <c r="A952" s="251"/>
      <c r="B952" s="251"/>
      <c r="C952" s="251"/>
      <c r="D952" s="251"/>
      <c r="E952" s="251"/>
      <c r="F952" s="251"/>
      <c r="G952" s="251"/>
      <c r="H952" s="251"/>
      <c r="I952" s="251"/>
      <c r="J952" s="251"/>
      <c r="K952" s="251"/>
      <c r="L952" s="251"/>
      <c r="M952" s="251"/>
      <c r="N952" s="251"/>
      <c r="O952" s="251"/>
    </row>
    <row r="953">
      <c r="A953" s="251"/>
      <c r="B953" s="251"/>
      <c r="C953" s="251"/>
      <c r="D953" s="251"/>
      <c r="E953" s="251"/>
      <c r="F953" s="251"/>
      <c r="G953" s="251"/>
      <c r="H953" s="251"/>
      <c r="I953" s="251"/>
      <c r="J953" s="251"/>
      <c r="K953" s="251"/>
      <c r="L953" s="251"/>
      <c r="M953" s="251"/>
      <c r="N953" s="251"/>
      <c r="O953" s="251"/>
    </row>
    <row r="954">
      <c r="A954" s="251"/>
      <c r="B954" s="251"/>
      <c r="C954" s="251"/>
      <c r="D954" s="251"/>
      <c r="E954" s="251"/>
      <c r="F954" s="251"/>
      <c r="G954" s="251"/>
      <c r="H954" s="251"/>
      <c r="I954" s="251"/>
      <c r="J954" s="251"/>
      <c r="K954" s="251"/>
      <c r="L954" s="251"/>
      <c r="M954" s="251"/>
      <c r="N954" s="251"/>
      <c r="O954" s="251"/>
    </row>
    <row r="955">
      <c r="A955" s="251"/>
      <c r="B955" s="251"/>
      <c r="C955" s="251"/>
      <c r="D955" s="251"/>
      <c r="E955" s="251"/>
      <c r="F955" s="251"/>
      <c r="G955" s="251"/>
      <c r="H955" s="251"/>
      <c r="I955" s="251"/>
      <c r="J955" s="251"/>
      <c r="K955" s="251"/>
      <c r="L955" s="251"/>
      <c r="M955" s="251"/>
      <c r="N955" s="251"/>
      <c r="O955" s="251"/>
    </row>
    <row r="956">
      <c r="A956" s="251"/>
      <c r="B956" s="251"/>
      <c r="C956" s="251"/>
      <c r="D956" s="251"/>
      <c r="E956" s="251"/>
      <c r="F956" s="251"/>
      <c r="G956" s="251"/>
      <c r="H956" s="251"/>
      <c r="I956" s="251"/>
      <c r="J956" s="251"/>
      <c r="K956" s="251"/>
      <c r="L956" s="251"/>
      <c r="M956" s="251"/>
      <c r="N956" s="251"/>
      <c r="O956" s="251"/>
    </row>
    <row r="957">
      <c r="A957" s="251"/>
      <c r="B957" s="251"/>
      <c r="C957" s="251"/>
      <c r="D957" s="251"/>
      <c r="E957" s="251"/>
      <c r="F957" s="251"/>
      <c r="G957" s="251"/>
      <c r="H957" s="251"/>
      <c r="I957" s="251"/>
      <c r="J957" s="251"/>
      <c r="K957" s="251"/>
      <c r="L957" s="251"/>
      <c r="M957" s="251"/>
      <c r="N957" s="251"/>
      <c r="O957" s="251"/>
    </row>
    <row r="958">
      <c r="A958" s="251"/>
      <c r="B958" s="251"/>
      <c r="C958" s="251"/>
      <c r="D958" s="251"/>
      <c r="E958" s="251"/>
      <c r="F958" s="251"/>
      <c r="G958" s="251"/>
      <c r="H958" s="251"/>
      <c r="I958" s="251"/>
      <c r="J958" s="251"/>
      <c r="K958" s="251"/>
      <c r="L958" s="251"/>
      <c r="M958" s="251"/>
      <c r="N958" s="251"/>
      <c r="O958" s="251"/>
    </row>
    <row r="959">
      <c r="A959" s="251"/>
      <c r="B959" s="251"/>
      <c r="C959" s="251"/>
      <c r="D959" s="251"/>
      <c r="E959" s="251"/>
      <c r="F959" s="251"/>
      <c r="G959" s="251"/>
      <c r="H959" s="251"/>
      <c r="I959" s="251"/>
      <c r="J959" s="251"/>
      <c r="K959" s="251"/>
      <c r="L959" s="251"/>
      <c r="M959" s="251"/>
      <c r="N959" s="251"/>
      <c r="O959" s="251"/>
    </row>
    <row r="960">
      <c r="A960" s="251"/>
      <c r="B960" s="251"/>
      <c r="C960" s="251"/>
      <c r="D960" s="251"/>
      <c r="E960" s="251"/>
      <c r="F960" s="251"/>
      <c r="G960" s="251"/>
      <c r="H960" s="251"/>
      <c r="I960" s="251"/>
      <c r="J960" s="251"/>
      <c r="K960" s="251"/>
      <c r="L960" s="251"/>
      <c r="M960" s="251"/>
      <c r="N960" s="251"/>
      <c r="O960" s="251"/>
    </row>
    <row r="961">
      <c r="A961" s="251"/>
      <c r="B961" s="251"/>
      <c r="C961" s="251"/>
      <c r="D961" s="251"/>
      <c r="E961" s="251"/>
      <c r="F961" s="251"/>
      <c r="G961" s="251"/>
      <c r="H961" s="251"/>
      <c r="I961" s="251"/>
      <c r="J961" s="251"/>
      <c r="K961" s="251"/>
      <c r="L961" s="251"/>
      <c r="M961" s="251"/>
      <c r="N961" s="251"/>
      <c r="O961" s="251"/>
    </row>
    <row r="962">
      <c r="A962" s="251"/>
      <c r="B962" s="251"/>
      <c r="C962" s="251"/>
      <c r="D962" s="251"/>
      <c r="E962" s="251"/>
      <c r="F962" s="251"/>
      <c r="G962" s="251"/>
      <c r="H962" s="251"/>
      <c r="I962" s="251"/>
      <c r="J962" s="251"/>
      <c r="K962" s="251"/>
      <c r="L962" s="251"/>
      <c r="M962" s="251"/>
      <c r="N962" s="251"/>
      <c r="O962" s="251"/>
    </row>
    <row r="963">
      <c r="A963" s="251"/>
      <c r="B963" s="251"/>
      <c r="C963" s="251"/>
      <c r="D963" s="251"/>
      <c r="E963" s="251"/>
      <c r="F963" s="251"/>
      <c r="G963" s="251"/>
      <c r="H963" s="251"/>
      <c r="I963" s="251"/>
      <c r="J963" s="251"/>
      <c r="K963" s="251"/>
      <c r="L963" s="251"/>
      <c r="M963" s="251"/>
      <c r="N963" s="251"/>
      <c r="O963" s="251"/>
    </row>
    <row r="964">
      <c r="A964" s="251"/>
      <c r="B964" s="251"/>
      <c r="C964" s="251"/>
      <c r="D964" s="251"/>
      <c r="E964" s="251"/>
      <c r="F964" s="251"/>
      <c r="G964" s="251"/>
      <c r="H964" s="251"/>
      <c r="I964" s="251"/>
      <c r="J964" s="251"/>
      <c r="K964" s="251"/>
      <c r="L964" s="251"/>
      <c r="M964" s="251"/>
      <c r="N964" s="251"/>
      <c r="O964" s="251"/>
    </row>
    <row r="965">
      <c r="A965" s="251"/>
      <c r="B965" s="251"/>
      <c r="C965" s="251"/>
      <c r="D965" s="251"/>
      <c r="E965" s="251"/>
      <c r="F965" s="251"/>
      <c r="G965" s="251"/>
      <c r="H965" s="251"/>
      <c r="I965" s="251"/>
      <c r="J965" s="251"/>
      <c r="K965" s="251"/>
      <c r="L965" s="251"/>
      <c r="M965" s="251"/>
      <c r="N965" s="251"/>
      <c r="O965" s="251"/>
    </row>
    <row r="966">
      <c r="A966" s="251"/>
      <c r="B966" s="251"/>
      <c r="C966" s="251"/>
      <c r="D966" s="251"/>
      <c r="E966" s="251"/>
      <c r="F966" s="251"/>
      <c r="G966" s="251"/>
      <c r="H966" s="251"/>
      <c r="I966" s="251"/>
      <c r="J966" s="251"/>
      <c r="K966" s="251"/>
      <c r="L966" s="251"/>
      <c r="M966" s="251"/>
      <c r="N966" s="251"/>
      <c r="O966" s="251"/>
    </row>
    <row r="967">
      <c r="A967" s="251"/>
      <c r="B967" s="251"/>
      <c r="C967" s="251"/>
      <c r="D967" s="251"/>
      <c r="E967" s="251"/>
      <c r="F967" s="251"/>
      <c r="G967" s="251"/>
      <c r="H967" s="251"/>
      <c r="I967" s="251"/>
      <c r="J967" s="251"/>
      <c r="K967" s="251"/>
      <c r="L967" s="251"/>
      <c r="M967" s="251"/>
      <c r="N967" s="251"/>
      <c r="O967" s="251"/>
    </row>
    <row r="968">
      <c r="A968" s="251"/>
      <c r="B968" s="251"/>
      <c r="C968" s="251"/>
      <c r="D968" s="251"/>
      <c r="E968" s="251"/>
      <c r="F968" s="251"/>
      <c r="G968" s="251"/>
      <c r="H968" s="251"/>
      <c r="I968" s="251"/>
      <c r="J968" s="251"/>
      <c r="K968" s="251"/>
      <c r="L968" s="251"/>
      <c r="M968" s="251"/>
      <c r="N968" s="251"/>
      <c r="O968" s="251"/>
    </row>
    <row r="969">
      <c r="A969" s="251"/>
      <c r="B969" s="251"/>
      <c r="C969" s="251"/>
      <c r="D969" s="251"/>
      <c r="E969" s="251"/>
      <c r="F969" s="251"/>
      <c r="G969" s="251"/>
      <c r="H969" s="251"/>
      <c r="I969" s="251"/>
      <c r="J969" s="251"/>
      <c r="K969" s="251"/>
      <c r="L969" s="251"/>
      <c r="M969" s="251"/>
      <c r="N969" s="251"/>
      <c r="O969" s="251"/>
    </row>
    <row r="970">
      <c r="A970" s="251"/>
      <c r="B970" s="251"/>
      <c r="C970" s="251"/>
      <c r="D970" s="251"/>
      <c r="E970" s="251"/>
      <c r="F970" s="251"/>
      <c r="G970" s="251"/>
      <c r="H970" s="251"/>
      <c r="I970" s="251"/>
      <c r="J970" s="251"/>
      <c r="K970" s="251"/>
      <c r="L970" s="251"/>
      <c r="M970" s="251"/>
      <c r="N970" s="251"/>
      <c r="O970" s="251"/>
    </row>
    <row r="971">
      <c r="A971" s="251"/>
      <c r="B971" s="251"/>
      <c r="C971" s="251"/>
      <c r="D971" s="251"/>
      <c r="E971" s="251"/>
      <c r="F971" s="251"/>
      <c r="G971" s="251"/>
      <c r="H971" s="251"/>
      <c r="I971" s="251"/>
      <c r="J971" s="251"/>
      <c r="K971" s="251"/>
      <c r="L971" s="251"/>
      <c r="M971" s="251"/>
      <c r="N971" s="251"/>
      <c r="O971" s="251"/>
    </row>
    <row r="972">
      <c r="A972" s="251"/>
      <c r="B972" s="251"/>
      <c r="C972" s="251"/>
      <c r="D972" s="251"/>
      <c r="E972" s="251"/>
      <c r="F972" s="251"/>
      <c r="G972" s="251"/>
      <c r="H972" s="251"/>
      <c r="I972" s="251"/>
      <c r="J972" s="251"/>
      <c r="K972" s="251"/>
      <c r="L972" s="251"/>
      <c r="M972" s="251"/>
      <c r="N972" s="251"/>
      <c r="O972" s="251"/>
    </row>
    <row r="973">
      <c r="A973" s="251"/>
      <c r="B973" s="251"/>
      <c r="C973" s="251"/>
      <c r="D973" s="251"/>
      <c r="E973" s="251"/>
      <c r="F973" s="251"/>
      <c r="G973" s="251"/>
      <c r="H973" s="251"/>
      <c r="I973" s="251"/>
      <c r="J973" s="251"/>
      <c r="K973" s="251"/>
      <c r="L973" s="251"/>
      <c r="M973" s="251"/>
      <c r="N973" s="251"/>
      <c r="O973" s="251"/>
    </row>
    <row r="974">
      <c r="A974" s="251"/>
      <c r="B974" s="251"/>
      <c r="C974" s="251"/>
      <c r="D974" s="251"/>
      <c r="E974" s="251"/>
      <c r="F974" s="251"/>
      <c r="G974" s="251"/>
      <c r="H974" s="251"/>
      <c r="I974" s="251"/>
      <c r="J974" s="251"/>
      <c r="K974" s="251"/>
      <c r="L974" s="251"/>
      <c r="M974" s="251"/>
      <c r="N974" s="251"/>
      <c r="O974" s="251"/>
    </row>
    <row r="975">
      <c r="A975" s="251"/>
      <c r="B975" s="251"/>
      <c r="C975" s="251"/>
      <c r="D975" s="251"/>
      <c r="E975" s="251"/>
      <c r="F975" s="251"/>
      <c r="G975" s="251"/>
      <c r="H975" s="251"/>
      <c r="I975" s="251"/>
      <c r="J975" s="251"/>
      <c r="K975" s="251"/>
      <c r="L975" s="251"/>
      <c r="M975" s="251"/>
      <c r="N975" s="251"/>
      <c r="O975" s="251"/>
    </row>
    <row r="976">
      <c r="A976" s="251"/>
      <c r="B976" s="251"/>
      <c r="C976" s="251"/>
      <c r="D976" s="251"/>
      <c r="E976" s="251"/>
      <c r="F976" s="251"/>
      <c r="G976" s="251"/>
      <c r="H976" s="251"/>
      <c r="I976" s="251"/>
      <c r="J976" s="251"/>
      <c r="K976" s="251"/>
      <c r="L976" s="251"/>
      <c r="M976" s="251"/>
      <c r="N976" s="251"/>
      <c r="O976" s="251"/>
    </row>
    <row r="977">
      <c r="A977" s="251"/>
      <c r="B977" s="251"/>
      <c r="C977" s="251"/>
      <c r="D977" s="251"/>
      <c r="E977" s="251"/>
      <c r="F977" s="251"/>
      <c r="G977" s="251"/>
      <c r="H977" s="251"/>
      <c r="I977" s="251"/>
      <c r="J977" s="251"/>
      <c r="K977" s="251"/>
      <c r="L977" s="251"/>
      <c r="M977" s="251"/>
      <c r="N977" s="251"/>
      <c r="O977" s="251"/>
    </row>
    <row r="978">
      <c r="A978" s="251"/>
      <c r="B978" s="251"/>
      <c r="C978" s="251"/>
      <c r="D978" s="251"/>
      <c r="E978" s="251"/>
      <c r="F978" s="251"/>
      <c r="G978" s="251"/>
      <c r="H978" s="251"/>
      <c r="I978" s="251"/>
      <c r="J978" s="251"/>
      <c r="K978" s="251"/>
      <c r="L978" s="251"/>
      <c r="M978" s="251"/>
      <c r="N978" s="251"/>
      <c r="O978" s="251"/>
    </row>
    <row r="979">
      <c r="A979" s="251"/>
      <c r="B979" s="251"/>
      <c r="C979" s="251"/>
      <c r="D979" s="251"/>
      <c r="E979" s="251"/>
      <c r="F979" s="251"/>
      <c r="G979" s="251"/>
      <c r="H979" s="251"/>
      <c r="I979" s="251"/>
      <c r="J979" s="251"/>
      <c r="K979" s="251"/>
      <c r="L979" s="251"/>
      <c r="M979" s="251"/>
      <c r="N979" s="251"/>
      <c r="O979" s="251"/>
    </row>
    <row r="980">
      <c r="A980" s="251"/>
      <c r="B980" s="251"/>
      <c r="C980" s="251"/>
      <c r="D980" s="251"/>
      <c r="E980" s="251"/>
      <c r="F980" s="251"/>
      <c r="G980" s="251"/>
      <c r="H980" s="251"/>
      <c r="I980" s="251"/>
      <c r="J980" s="251"/>
      <c r="K980" s="251"/>
      <c r="L980" s="251"/>
      <c r="M980" s="251"/>
      <c r="N980" s="251"/>
      <c r="O980" s="251"/>
    </row>
    <row r="981">
      <c r="A981" s="251"/>
      <c r="B981" s="251"/>
      <c r="C981" s="251"/>
      <c r="D981" s="251"/>
      <c r="E981" s="251"/>
      <c r="F981" s="251"/>
      <c r="G981" s="251"/>
      <c r="H981" s="251"/>
      <c r="I981" s="251"/>
      <c r="J981" s="251"/>
      <c r="K981" s="251"/>
      <c r="L981" s="251"/>
      <c r="M981" s="251"/>
      <c r="N981" s="251"/>
      <c r="O981" s="251"/>
    </row>
    <row r="982">
      <c r="A982" s="251"/>
      <c r="B982" s="251"/>
      <c r="C982" s="251"/>
      <c r="D982" s="251"/>
      <c r="E982" s="251"/>
      <c r="F982" s="251"/>
      <c r="G982" s="251"/>
      <c r="H982" s="251"/>
      <c r="I982" s="251"/>
      <c r="J982" s="251"/>
      <c r="K982" s="251"/>
      <c r="L982" s="251"/>
      <c r="M982" s="251"/>
      <c r="N982" s="251"/>
      <c r="O982" s="251"/>
    </row>
    <row r="983">
      <c r="A983" s="251"/>
      <c r="B983" s="251"/>
      <c r="C983" s="251"/>
      <c r="D983" s="251"/>
      <c r="E983" s="251"/>
      <c r="F983" s="251"/>
      <c r="G983" s="251"/>
      <c r="H983" s="251"/>
      <c r="I983" s="251"/>
      <c r="J983" s="251"/>
      <c r="K983" s="251"/>
      <c r="L983" s="251"/>
      <c r="M983" s="251"/>
      <c r="N983" s="251"/>
      <c r="O983" s="251"/>
    </row>
    <row r="984">
      <c r="A984" s="251"/>
      <c r="B984" s="251"/>
      <c r="C984" s="251"/>
      <c r="D984" s="251"/>
      <c r="E984" s="251"/>
      <c r="F984" s="251"/>
      <c r="G984" s="251"/>
      <c r="H984" s="251"/>
      <c r="I984" s="251"/>
      <c r="J984" s="251"/>
      <c r="K984" s="251"/>
      <c r="L984" s="251"/>
      <c r="M984" s="251"/>
      <c r="N984" s="251"/>
      <c r="O984" s="251"/>
    </row>
    <row r="985">
      <c r="A985" s="251"/>
      <c r="B985" s="251"/>
      <c r="C985" s="251"/>
      <c r="D985" s="251"/>
      <c r="E985" s="251"/>
      <c r="F985" s="251"/>
      <c r="G985" s="251"/>
      <c r="H985" s="251"/>
      <c r="I985" s="251"/>
      <c r="J985" s="251"/>
      <c r="K985" s="251"/>
      <c r="L985" s="251"/>
      <c r="M985" s="251"/>
      <c r="N985" s="251"/>
      <c r="O985" s="251"/>
    </row>
    <row r="986">
      <c r="A986" s="251"/>
      <c r="B986" s="251"/>
      <c r="C986" s="251"/>
      <c r="D986" s="251"/>
      <c r="E986" s="251"/>
      <c r="F986" s="251"/>
      <c r="G986" s="251"/>
      <c r="H986" s="251"/>
      <c r="I986" s="251"/>
      <c r="J986" s="251"/>
      <c r="K986" s="251"/>
      <c r="L986" s="251"/>
      <c r="M986" s="251"/>
      <c r="N986" s="251"/>
      <c r="O986" s="251"/>
    </row>
    <row r="987">
      <c r="A987" s="251"/>
      <c r="B987" s="251"/>
      <c r="C987" s="251"/>
      <c r="D987" s="251"/>
      <c r="E987" s="251"/>
      <c r="F987" s="251"/>
      <c r="G987" s="251"/>
      <c r="H987" s="251"/>
      <c r="I987" s="251"/>
      <c r="J987" s="251"/>
      <c r="K987" s="251"/>
      <c r="L987" s="251"/>
      <c r="M987" s="251"/>
      <c r="N987" s="251"/>
      <c r="O987" s="251"/>
    </row>
    <row r="988">
      <c r="A988" s="251"/>
      <c r="B988" s="251"/>
      <c r="C988" s="251"/>
      <c r="D988" s="251"/>
      <c r="E988" s="251"/>
      <c r="F988" s="251"/>
      <c r="G988" s="251"/>
      <c r="H988" s="251"/>
      <c r="I988" s="251"/>
      <c r="J988" s="251"/>
      <c r="K988" s="251"/>
      <c r="L988" s="251"/>
      <c r="M988" s="251"/>
      <c r="N988" s="251"/>
      <c r="O988" s="251"/>
    </row>
    <row r="989">
      <c r="A989" s="251"/>
      <c r="B989" s="251"/>
      <c r="C989" s="251"/>
      <c r="D989" s="251"/>
      <c r="E989" s="251"/>
      <c r="F989" s="251"/>
      <c r="G989" s="251"/>
      <c r="H989" s="251"/>
      <c r="I989" s="251"/>
      <c r="J989" s="251"/>
      <c r="K989" s="251"/>
      <c r="L989" s="251"/>
      <c r="M989" s="251"/>
      <c r="N989" s="251"/>
      <c r="O989" s="251"/>
    </row>
    <row r="990">
      <c r="A990" s="251"/>
      <c r="B990" s="251"/>
      <c r="C990" s="251"/>
      <c r="D990" s="251"/>
      <c r="E990" s="251"/>
      <c r="F990" s="251"/>
      <c r="G990" s="251"/>
      <c r="H990" s="251"/>
      <c r="I990" s="251"/>
      <c r="J990" s="251"/>
      <c r="K990" s="251"/>
      <c r="L990" s="251"/>
      <c r="M990" s="251"/>
      <c r="N990" s="251"/>
      <c r="O990" s="251"/>
    </row>
    <row r="991">
      <c r="A991" s="251"/>
      <c r="B991" s="251"/>
      <c r="C991" s="251"/>
      <c r="D991" s="251"/>
      <c r="E991" s="251"/>
      <c r="F991" s="251"/>
      <c r="G991" s="251"/>
      <c r="H991" s="251"/>
      <c r="I991" s="251"/>
      <c r="J991" s="251"/>
      <c r="K991" s="251"/>
      <c r="L991" s="251"/>
      <c r="M991" s="251"/>
      <c r="N991" s="251"/>
      <c r="O991" s="251"/>
    </row>
    <row r="992">
      <c r="A992" s="251"/>
      <c r="B992" s="251"/>
      <c r="C992" s="251"/>
      <c r="D992" s="251"/>
      <c r="E992" s="251"/>
      <c r="F992" s="251"/>
      <c r="G992" s="251"/>
      <c r="H992" s="251"/>
      <c r="I992" s="251"/>
      <c r="J992" s="251"/>
      <c r="K992" s="251"/>
      <c r="L992" s="251"/>
      <c r="M992" s="251"/>
      <c r="N992" s="251"/>
      <c r="O992" s="251"/>
    </row>
    <row r="993">
      <c r="A993" s="251"/>
      <c r="B993" s="251"/>
      <c r="C993" s="251"/>
      <c r="D993" s="251"/>
      <c r="E993" s="251"/>
      <c r="F993" s="251"/>
      <c r="G993" s="251"/>
      <c r="H993" s="251"/>
      <c r="I993" s="251"/>
      <c r="J993" s="251"/>
      <c r="K993" s="251"/>
      <c r="L993" s="251"/>
      <c r="M993" s="251"/>
      <c r="N993" s="251"/>
      <c r="O993" s="251"/>
    </row>
    <row r="994">
      <c r="A994" s="251"/>
      <c r="B994" s="251"/>
      <c r="C994" s="251"/>
      <c r="D994" s="251"/>
      <c r="E994" s="251"/>
      <c r="F994" s="251"/>
      <c r="G994" s="251"/>
      <c r="H994" s="251"/>
      <c r="I994" s="251"/>
      <c r="J994" s="251"/>
      <c r="K994" s="251"/>
      <c r="L994" s="251"/>
      <c r="M994" s="251"/>
      <c r="N994" s="251"/>
      <c r="O994" s="251"/>
    </row>
    <row r="995">
      <c r="A995" s="251"/>
      <c r="B995" s="251"/>
      <c r="C995" s="251"/>
      <c r="D995" s="251"/>
      <c r="E995" s="251"/>
      <c r="F995" s="251"/>
      <c r="G995" s="251"/>
      <c r="H995" s="251"/>
      <c r="I995" s="251"/>
      <c r="J995" s="251"/>
      <c r="K995" s="251"/>
      <c r="L995" s="251"/>
      <c r="M995" s="251"/>
      <c r="N995" s="251"/>
      <c r="O995" s="251"/>
    </row>
    <row r="996">
      <c r="A996" s="251"/>
      <c r="B996" s="251"/>
      <c r="C996" s="251"/>
      <c r="D996" s="251"/>
      <c r="E996" s="251"/>
      <c r="F996" s="251"/>
      <c r="G996" s="251"/>
      <c r="H996" s="251"/>
      <c r="I996" s="251"/>
      <c r="J996" s="251"/>
      <c r="K996" s="251"/>
      <c r="L996" s="251"/>
      <c r="M996" s="251"/>
      <c r="N996" s="251"/>
      <c r="O996" s="251"/>
    </row>
    <row r="997">
      <c r="A997" s="251"/>
      <c r="B997" s="251"/>
      <c r="C997" s="251"/>
      <c r="D997" s="251"/>
      <c r="E997" s="251"/>
      <c r="F997" s="251"/>
      <c r="G997" s="251"/>
      <c r="H997" s="251"/>
      <c r="I997" s="251"/>
      <c r="J997" s="251"/>
      <c r="K997" s="251"/>
      <c r="L997" s="251"/>
      <c r="M997" s="251"/>
      <c r="N997" s="251"/>
      <c r="O997" s="251"/>
    </row>
    <row r="998">
      <c r="A998" s="251"/>
      <c r="B998" s="251"/>
      <c r="C998" s="251"/>
      <c r="D998" s="251"/>
      <c r="E998" s="251"/>
      <c r="F998" s="251"/>
      <c r="G998" s="251"/>
      <c r="H998" s="251"/>
      <c r="I998" s="251"/>
      <c r="J998" s="251"/>
      <c r="K998" s="251"/>
      <c r="L998" s="251"/>
      <c r="M998" s="251"/>
      <c r="N998" s="251"/>
      <c r="O998" s="251"/>
    </row>
    <row r="999">
      <c r="A999" s="251"/>
      <c r="B999" s="251"/>
      <c r="C999" s="251"/>
      <c r="D999" s="251"/>
      <c r="E999" s="251"/>
      <c r="F999" s="251"/>
      <c r="G999" s="251"/>
      <c r="H999" s="251"/>
      <c r="I999" s="251"/>
      <c r="J999" s="251"/>
      <c r="K999" s="251"/>
      <c r="L999" s="251"/>
      <c r="M999" s="251"/>
      <c r="N999" s="251"/>
      <c r="O999" s="251"/>
    </row>
    <row r="1000">
      <c r="A1000" s="251"/>
      <c r="B1000" s="251"/>
      <c r="C1000" s="251"/>
      <c r="D1000" s="251"/>
      <c r="E1000" s="251"/>
      <c r="F1000" s="251"/>
      <c r="G1000" s="251"/>
      <c r="H1000" s="251"/>
      <c r="I1000" s="251"/>
      <c r="J1000" s="251"/>
      <c r="K1000" s="251"/>
      <c r="L1000" s="251"/>
      <c r="M1000" s="251"/>
      <c r="N1000" s="251"/>
      <c r="O1000" s="251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1" t="s">
        <v>73</v>
      </c>
      <c r="B1" s="1" t="s">
        <v>1</v>
      </c>
      <c r="C1" s="1" t="s">
        <v>74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8</v>
      </c>
      <c r="J1" s="1" t="s">
        <v>9</v>
      </c>
      <c r="K1" s="1" t="s">
        <v>10</v>
      </c>
      <c r="L1" s="1" t="s">
        <v>11</v>
      </c>
    </row>
    <row r="2">
      <c r="A2" s="1">
        <v>19.0</v>
      </c>
      <c r="B2" s="1" t="s">
        <v>75</v>
      </c>
      <c r="C2" s="1">
        <v>4.37</v>
      </c>
      <c r="G2" s="1"/>
      <c r="H2" s="1">
        <v>0.676</v>
      </c>
      <c r="I2" s="13" t="s">
        <v>76</v>
      </c>
      <c r="K2" s="1" t="s">
        <v>77</v>
      </c>
      <c r="L2" s="1" t="s">
        <v>78</v>
      </c>
    </row>
    <row r="3">
      <c r="A3" s="1">
        <v>20.0</v>
      </c>
      <c r="B3" s="1" t="s">
        <v>79</v>
      </c>
      <c r="C3" s="1">
        <v>0.07</v>
      </c>
      <c r="G3" s="1"/>
      <c r="H3" s="1">
        <v>33.5</v>
      </c>
      <c r="I3" s="14" t="s">
        <v>80</v>
      </c>
      <c r="K3" s="1" t="s">
        <v>77</v>
      </c>
      <c r="L3" s="1" t="s">
        <v>78</v>
      </c>
    </row>
    <row r="4">
      <c r="A4" s="1">
        <v>21.0</v>
      </c>
      <c r="B4" s="1" t="s">
        <v>81</v>
      </c>
      <c r="C4" s="15">
        <f>0.000578*1000/60</f>
        <v>0.009633333333</v>
      </c>
      <c r="I4" s="16" t="s">
        <v>82</v>
      </c>
      <c r="K4" s="1" t="s">
        <v>83</v>
      </c>
      <c r="L4" s="1" t="s">
        <v>78</v>
      </c>
    </row>
    <row r="5">
      <c r="A5" s="1">
        <v>22.0</v>
      </c>
      <c r="B5" s="1" t="s">
        <v>84</v>
      </c>
      <c r="C5" s="1">
        <f>24000/1000000</f>
        <v>0.024</v>
      </c>
      <c r="G5" s="1"/>
      <c r="H5" s="1">
        <v>7.0</v>
      </c>
      <c r="I5" s="13" t="s">
        <v>85</v>
      </c>
      <c r="K5" s="1" t="s">
        <v>86</v>
      </c>
      <c r="L5" s="1" t="s">
        <v>78</v>
      </c>
    </row>
    <row r="6">
      <c r="A6" s="1">
        <v>1.0</v>
      </c>
      <c r="B6" s="1" t="s">
        <v>87</v>
      </c>
      <c r="C6" s="1">
        <f>1000000/1000000</f>
        <v>1</v>
      </c>
      <c r="G6" s="1"/>
      <c r="H6" s="1">
        <v>0.46</v>
      </c>
      <c r="I6" s="17" t="s">
        <v>13</v>
      </c>
      <c r="K6" s="1" t="s">
        <v>86</v>
      </c>
      <c r="L6" s="1" t="s">
        <v>78</v>
      </c>
    </row>
    <row r="7">
      <c r="A7" s="1">
        <v>2.0</v>
      </c>
      <c r="B7" s="1" t="s">
        <v>88</v>
      </c>
      <c r="C7" s="15">
        <f>30000/1000000</f>
        <v>0.03</v>
      </c>
      <c r="G7" s="1"/>
      <c r="H7" s="1">
        <v>3.0</v>
      </c>
      <c r="I7" s="17" t="s">
        <v>18</v>
      </c>
      <c r="K7" s="1" t="s">
        <v>86</v>
      </c>
      <c r="L7" s="1" t="s">
        <v>78</v>
      </c>
    </row>
    <row r="8">
      <c r="A8" s="1">
        <v>7.0</v>
      </c>
      <c r="B8" s="1" t="s">
        <v>89</v>
      </c>
      <c r="C8" s="1">
        <f>37000/1000000</f>
        <v>0.037</v>
      </c>
      <c r="G8" s="1"/>
      <c r="H8" s="1">
        <v>1.6</v>
      </c>
      <c r="I8" s="14" t="s">
        <v>36</v>
      </c>
      <c r="K8" s="1" t="s">
        <v>86</v>
      </c>
      <c r="L8" s="1" t="s">
        <v>78</v>
      </c>
    </row>
    <row r="9">
      <c r="A9" s="1">
        <v>23.0</v>
      </c>
      <c r="B9" s="1" t="s">
        <v>90</v>
      </c>
      <c r="C9" s="1">
        <v>5.0E-5</v>
      </c>
      <c r="I9" s="16" t="s">
        <v>91</v>
      </c>
      <c r="K9" s="1" t="s">
        <v>92</v>
      </c>
      <c r="L9" s="1" t="s">
        <v>78</v>
      </c>
    </row>
    <row r="10">
      <c r="A10" s="1">
        <v>1.0</v>
      </c>
      <c r="B10" s="18" t="s">
        <v>93</v>
      </c>
      <c r="C10" s="19">
        <f>226000/1000000</f>
        <v>0.226</v>
      </c>
      <c r="I10" s="17" t="s">
        <v>13</v>
      </c>
      <c r="K10" s="1" t="s">
        <v>94</v>
      </c>
      <c r="L10" s="1" t="s">
        <v>78</v>
      </c>
    </row>
    <row r="11">
      <c r="A11" s="1">
        <v>24.0</v>
      </c>
      <c r="B11" s="20" t="s">
        <v>95</v>
      </c>
      <c r="C11" s="19">
        <f>123900/1000000</f>
        <v>0.1239</v>
      </c>
      <c r="I11" s="14" t="s">
        <v>96</v>
      </c>
      <c r="K11" s="1" t="s">
        <v>94</v>
      </c>
      <c r="L11" s="1" t="s">
        <v>78</v>
      </c>
    </row>
    <row r="12">
      <c r="A12" s="1">
        <v>25.0</v>
      </c>
      <c r="B12" s="20" t="s">
        <v>97</v>
      </c>
      <c r="C12" s="19">
        <f>206500/1000000</f>
        <v>0.2065</v>
      </c>
      <c r="I12" s="14" t="s">
        <v>98</v>
      </c>
      <c r="K12" s="1" t="s">
        <v>94</v>
      </c>
      <c r="L12" s="1" t="s">
        <v>78</v>
      </c>
    </row>
    <row r="13">
      <c r="A13" s="1">
        <v>26.0</v>
      </c>
      <c r="B13" s="20" t="s">
        <v>99</v>
      </c>
      <c r="C13" s="21">
        <f>1/1000000</f>
        <v>0.000001</v>
      </c>
      <c r="I13" s="14" t="s">
        <v>100</v>
      </c>
      <c r="K13" s="1" t="s">
        <v>94</v>
      </c>
      <c r="L13" s="1" t="s">
        <v>78</v>
      </c>
      <c r="M13" s="1" t="s">
        <v>101</v>
      </c>
    </row>
    <row r="14">
      <c r="A14" s="1">
        <v>27.0</v>
      </c>
      <c r="B14" s="20" t="s">
        <v>102</v>
      </c>
      <c r="C14" s="19">
        <f>4910/1000000</f>
        <v>0.00491</v>
      </c>
      <c r="I14" s="14" t="s">
        <v>103</v>
      </c>
      <c r="K14" s="1" t="s">
        <v>94</v>
      </c>
      <c r="L14" s="1" t="s">
        <v>78</v>
      </c>
    </row>
    <row r="15">
      <c r="A15" s="1">
        <v>28.0</v>
      </c>
      <c r="B15" s="20" t="s">
        <v>104</v>
      </c>
      <c r="C15" s="19">
        <f>35300/1000000</f>
        <v>0.0353</v>
      </c>
      <c r="I15" s="14" t="s">
        <v>105</v>
      </c>
      <c r="K15" s="1" t="s">
        <v>94</v>
      </c>
      <c r="L15" s="1" t="s">
        <v>78</v>
      </c>
    </row>
    <row r="16">
      <c r="A16" s="1">
        <v>29.0</v>
      </c>
      <c r="B16" s="20" t="s">
        <v>106</v>
      </c>
      <c r="C16" s="19">
        <f>26650/1000000</f>
        <v>0.02665</v>
      </c>
      <c r="I16" s="14" t="s">
        <v>107</v>
      </c>
      <c r="K16" s="1" t="s">
        <v>94</v>
      </c>
      <c r="L16" s="1" t="s">
        <v>78</v>
      </c>
    </row>
    <row r="17">
      <c r="A17" s="1">
        <v>30.0</v>
      </c>
      <c r="B17" s="20" t="s">
        <v>108</v>
      </c>
      <c r="C17" s="19">
        <f>85770/1000000</f>
        <v>0.08577</v>
      </c>
      <c r="I17" s="14" t="s">
        <v>109</v>
      </c>
      <c r="K17" s="1" t="s">
        <v>94</v>
      </c>
      <c r="L17" s="1" t="s">
        <v>78</v>
      </c>
    </row>
    <row r="18">
      <c r="A18" s="1">
        <v>31.0</v>
      </c>
      <c r="B18" s="20" t="s">
        <v>110</v>
      </c>
      <c r="C18" s="19">
        <f>80500/1000000</f>
        <v>0.0805</v>
      </c>
      <c r="I18" s="14" t="s">
        <v>111</v>
      </c>
      <c r="K18" s="1" t="s">
        <v>94</v>
      </c>
      <c r="L18" s="1" t="s">
        <v>78</v>
      </c>
    </row>
    <row r="19">
      <c r="A19" s="1">
        <v>32.0</v>
      </c>
      <c r="B19" s="20" t="s">
        <v>112</v>
      </c>
      <c r="C19" s="19">
        <f>19180/1000000</f>
        <v>0.01918</v>
      </c>
      <c r="I19" s="14" t="s">
        <v>113</v>
      </c>
      <c r="K19" s="1" t="s">
        <v>94</v>
      </c>
      <c r="L19" s="1" t="s">
        <v>78</v>
      </c>
    </row>
    <row r="20">
      <c r="A20" s="1">
        <v>33.0</v>
      </c>
      <c r="B20" s="20" t="s">
        <v>114</v>
      </c>
      <c r="C20" s="19">
        <f>118300/1000000</f>
        <v>0.1183</v>
      </c>
      <c r="I20" s="14" t="s">
        <v>115</v>
      </c>
      <c r="K20" s="1" t="s">
        <v>94</v>
      </c>
      <c r="L20" s="1" t="s">
        <v>78</v>
      </c>
    </row>
    <row r="21">
      <c r="A21" s="1">
        <v>34.0</v>
      </c>
      <c r="B21" s="20" t="s">
        <v>116</v>
      </c>
      <c r="C21" s="19">
        <f>135400/1000000</f>
        <v>0.1354</v>
      </c>
      <c r="I21" s="14" t="s">
        <v>117</v>
      </c>
      <c r="K21" s="1" t="s">
        <v>94</v>
      </c>
      <c r="L21" s="1" t="s">
        <v>78</v>
      </c>
    </row>
    <row r="22">
      <c r="A22" s="1">
        <v>35.0</v>
      </c>
      <c r="B22" s="20" t="s">
        <v>118</v>
      </c>
      <c r="C22" s="19">
        <f>24370/1000000</f>
        <v>0.02437</v>
      </c>
      <c r="I22" s="14" t="s">
        <v>119</v>
      </c>
      <c r="K22" s="1" t="s">
        <v>94</v>
      </c>
      <c r="L22" s="1" t="s">
        <v>78</v>
      </c>
    </row>
    <row r="23">
      <c r="A23" s="1">
        <v>36.0</v>
      </c>
      <c r="B23" s="20" t="s">
        <v>120</v>
      </c>
      <c r="C23" s="19">
        <f>55870/1000000</f>
        <v>0.05587</v>
      </c>
      <c r="I23" s="14" t="s">
        <v>121</v>
      </c>
      <c r="K23" s="1" t="s">
        <v>94</v>
      </c>
      <c r="L23" s="1" t="s">
        <v>78</v>
      </c>
    </row>
    <row r="24">
      <c r="A24" s="1">
        <v>37.0</v>
      </c>
      <c r="B24" s="20" t="s">
        <v>122</v>
      </c>
      <c r="C24" s="19">
        <f>60970/1000000</f>
        <v>0.06097</v>
      </c>
      <c r="I24" s="14" t="s">
        <v>123</v>
      </c>
      <c r="K24" s="1" t="s">
        <v>94</v>
      </c>
      <c r="L24" s="1" t="s">
        <v>78</v>
      </c>
    </row>
    <row r="25">
      <c r="A25" s="1">
        <v>38.0</v>
      </c>
      <c r="B25" s="1" t="s">
        <v>124</v>
      </c>
      <c r="C25" s="15">
        <f>143900/1000000</f>
        <v>0.1439</v>
      </c>
      <c r="I25" s="12"/>
      <c r="K25" s="1" t="s">
        <v>125</v>
      </c>
      <c r="L25" s="1" t="s">
        <v>78</v>
      </c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24.88"/>
    <col customWidth="1" min="9" max="9" width="33.25"/>
  </cols>
  <sheetData>
    <row r="1">
      <c r="A1" s="22" t="s">
        <v>126</v>
      </c>
      <c r="B1" s="6" t="s">
        <v>1</v>
      </c>
      <c r="C1" s="6" t="s">
        <v>127</v>
      </c>
      <c r="D1" s="6" t="s">
        <v>128</v>
      </c>
      <c r="E1" s="6" t="s">
        <v>129</v>
      </c>
      <c r="F1" s="6" t="s">
        <v>7</v>
      </c>
      <c r="G1" s="6" t="s">
        <v>8</v>
      </c>
      <c r="H1" s="6" t="s">
        <v>9</v>
      </c>
      <c r="I1" s="6" t="s">
        <v>10</v>
      </c>
      <c r="J1" s="6" t="s">
        <v>11</v>
      </c>
      <c r="K1" s="6" t="s">
        <v>130</v>
      </c>
      <c r="L1" s="6" t="s">
        <v>131</v>
      </c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>
      <c r="A2" s="7"/>
      <c r="B2" s="6" t="s">
        <v>87</v>
      </c>
      <c r="C2" s="7"/>
      <c r="D2" s="7"/>
      <c r="E2" s="7"/>
      <c r="F2" s="7"/>
      <c r="G2" s="7"/>
      <c r="H2" s="7"/>
      <c r="I2" s="6"/>
      <c r="J2" s="7"/>
      <c r="K2" s="7"/>
      <c r="L2" s="6" t="s">
        <v>132</v>
      </c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>
      <c r="A3" s="7"/>
      <c r="B3" s="6" t="s">
        <v>133</v>
      </c>
      <c r="C3" s="6">
        <v>0.91</v>
      </c>
      <c r="D3" s="7"/>
      <c r="E3" s="6">
        <v>1.6</v>
      </c>
      <c r="F3" s="7"/>
      <c r="G3" s="7"/>
      <c r="H3" s="7"/>
      <c r="I3" s="6" t="s">
        <v>134</v>
      </c>
      <c r="J3" s="6">
        <v>2018.0</v>
      </c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>
      <c r="A4" s="6"/>
      <c r="B4" s="6" t="s">
        <v>135</v>
      </c>
      <c r="C4" s="7"/>
      <c r="D4" s="7"/>
      <c r="E4" s="7"/>
      <c r="F4" s="7"/>
      <c r="G4" s="7"/>
      <c r="H4" s="7"/>
      <c r="I4" s="6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>
      <c r="A5" s="6"/>
      <c r="B5" s="6" t="s">
        <v>136</v>
      </c>
      <c r="C5" s="7"/>
      <c r="D5" s="7"/>
      <c r="E5" s="7"/>
      <c r="F5" s="7"/>
      <c r="G5" s="7"/>
      <c r="H5" s="7"/>
      <c r="I5" s="6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>
      <c r="A6" s="7"/>
      <c r="B6" s="6" t="s">
        <v>137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>
      <c r="A7" s="6"/>
      <c r="B7" s="23" t="s">
        <v>138</v>
      </c>
      <c r="C7" s="24"/>
      <c r="D7" s="7"/>
      <c r="E7" s="6"/>
      <c r="F7" s="7"/>
      <c r="G7" s="7"/>
      <c r="H7" s="7"/>
      <c r="I7" s="6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>
      <c r="A8" s="6"/>
      <c r="B8" s="23" t="s">
        <v>139</v>
      </c>
      <c r="C8" s="24"/>
      <c r="D8" s="7"/>
      <c r="E8" s="6"/>
      <c r="F8" s="7"/>
      <c r="G8" s="7"/>
      <c r="H8" s="7"/>
      <c r="I8" s="6"/>
      <c r="J8" s="6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>
      <c r="A9" s="6"/>
      <c r="B9" s="23" t="s">
        <v>140</v>
      </c>
      <c r="C9" s="24"/>
      <c r="D9" s="7"/>
      <c r="E9" s="6"/>
      <c r="F9" s="7"/>
      <c r="G9" s="7"/>
      <c r="H9" s="7"/>
      <c r="I9" s="6"/>
      <c r="J9" s="6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>
      <c r="A10" s="6"/>
      <c r="B10" s="23" t="s">
        <v>141</v>
      </c>
      <c r="C10" s="24"/>
      <c r="D10" s="7"/>
      <c r="E10" s="6"/>
      <c r="F10" s="7"/>
      <c r="G10" s="7"/>
      <c r="H10" s="7"/>
      <c r="I10" s="6"/>
      <c r="J10" s="6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>
      <c r="A11" s="6"/>
      <c r="B11" s="23" t="s">
        <v>142</v>
      </c>
      <c r="C11" s="24"/>
      <c r="D11" s="7"/>
      <c r="E11" s="6"/>
      <c r="F11" s="7"/>
      <c r="G11" s="7"/>
      <c r="H11" s="7"/>
      <c r="I11" s="6"/>
      <c r="J11" s="6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>
      <c r="A12" s="6"/>
      <c r="B12" s="23" t="s">
        <v>143</v>
      </c>
      <c r="C12" s="25"/>
      <c r="D12" s="7"/>
      <c r="E12" s="6"/>
      <c r="F12" s="7"/>
      <c r="G12" s="7"/>
      <c r="H12" s="7"/>
      <c r="I12" s="6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>
      <c r="A13" s="6"/>
      <c r="B13" s="6" t="s">
        <v>144</v>
      </c>
      <c r="C13" s="7"/>
      <c r="D13" s="7"/>
      <c r="E13" s="7"/>
      <c r="F13" s="7"/>
      <c r="G13" s="7"/>
      <c r="H13" s="7"/>
      <c r="I13" s="6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>
      <c r="A14" s="7"/>
      <c r="B14" s="6" t="s">
        <v>145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>
      <c r="A15" s="22"/>
      <c r="B15" s="6" t="s">
        <v>146</v>
      </c>
      <c r="C15" s="6"/>
      <c r="D15" s="6"/>
      <c r="E15" s="6"/>
      <c r="F15" s="6"/>
      <c r="G15" s="6"/>
      <c r="H15" s="6"/>
      <c r="I15" s="6"/>
      <c r="J15" s="6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>
      <c r="A16" s="6"/>
      <c r="B16" s="6" t="s">
        <v>147</v>
      </c>
      <c r="C16" s="7"/>
      <c r="D16" s="7"/>
      <c r="E16" s="6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>
      <c r="A17" s="6"/>
      <c r="B17" s="6" t="s">
        <v>148</v>
      </c>
      <c r="C17" s="7"/>
      <c r="D17" s="7"/>
      <c r="E17" s="7"/>
      <c r="F17" s="7"/>
      <c r="G17" s="7"/>
      <c r="H17" s="7"/>
      <c r="I17" s="6"/>
      <c r="J17" s="6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>
      <c r="A18" s="6"/>
      <c r="B18" s="6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>
      <c r="A19" s="6"/>
      <c r="B19" s="6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>
      <c r="A20" s="6"/>
      <c r="B20" s="6"/>
      <c r="C20" s="6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2">
      <c r="A22" s="26"/>
    </row>
    <row r="26">
      <c r="A26" s="1" t="s">
        <v>149</v>
      </c>
      <c r="B26" s="6" t="s">
        <v>1</v>
      </c>
      <c r="C26" s="6" t="s">
        <v>127</v>
      </c>
      <c r="D26" s="6" t="s">
        <v>128</v>
      </c>
      <c r="E26" s="6" t="s">
        <v>129</v>
      </c>
      <c r="F26" s="6" t="s">
        <v>7</v>
      </c>
      <c r="G26" s="6" t="s">
        <v>8</v>
      </c>
      <c r="H26" s="6" t="s">
        <v>9</v>
      </c>
      <c r="I26" s="6" t="s">
        <v>10</v>
      </c>
      <c r="J26" s="6" t="s">
        <v>11</v>
      </c>
      <c r="K26" s="6" t="s">
        <v>130</v>
      </c>
      <c r="L26" s="6" t="s">
        <v>131</v>
      </c>
    </row>
    <row r="27">
      <c r="B27" s="27" t="s">
        <v>150</v>
      </c>
      <c r="C27" s="1">
        <v>0.3</v>
      </c>
      <c r="D27" s="1">
        <v>1.0</v>
      </c>
      <c r="I27" s="28" t="s">
        <v>151</v>
      </c>
      <c r="J27" s="1">
        <v>2020.0</v>
      </c>
      <c r="K27" s="1" t="s">
        <v>152</v>
      </c>
      <c r="L27" s="1" t="s">
        <v>153</v>
      </c>
      <c r="M27" s="29"/>
    </row>
    <row r="28">
      <c r="B28" s="1" t="s">
        <v>154</v>
      </c>
      <c r="D28" s="1">
        <v>3700.0</v>
      </c>
      <c r="I28" s="28" t="s">
        <v>155</v>
      </c>
      <c r="J28" s="1">
        <v>2020.0</v>
      </c>
      <c r="K28" s="1" t="s">
        <v>156</v>
      </c>
      <c r="L28" s="1" t="s">
        <v>153</v>
      </c>
      <c r="M28" s="29"/>
    </row>
    <row r="29">
      <c r="B29" s="1" t="s">
        <v>157</v>
      </c>
      <c r="D29" s="1">
        <v>142.0</v>
      </c>
      <c r="I29" s="28" t="s">
        <v>158</v>
      </c>
      <c r="J29" s="1">
        <v>2020.0</v>
      </c>
      <c r="K29" s="1" t="s">
        <v>159</v>
      </c>
      <c r="L29" s="1" t="s">
        <v>153</v>
      </c>
      <c r="M29" s="29"/>
    </row>
    <row r="30">
      <c r="B30" s="1" t="s">
        <v>160</v>
      </c>
      <c r="D30" s="1">
        <v>5.0</v>
      </c>
      <c r="I30" s="28" t="s">
        <v>161</v>
      </c>
      <c r="J30" s="1">
        <v>2020.0</v>
      </c>
      <c r="L30" s="1" t="s">
        <v>153</v>
      </c>
      <c r="M30" s="29"/>
    </row>
  </sheetData>
  <hyperlinks>
    <hyperlink r:id="rId1" ref="I27"/>
  </hyperlin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44.75"/>
    <col customWidth="1" min="2" max="2" width="17.75"/>
    <col customWidth="1" min="3" max="3" width="27.0"/>
    <col customWidth="1" min="4" max="4" width="23.5"/>
    <col customWidth="1" min="5" max="5" width="45.13"/>
    <col customWidth="1" min="7" max="7" width="22.75"/>
    <col customWidth="1" min="8" max="8" width="6.0"/>
    <col customWidth="1" min="13" max="13" width="18.25"/>
    <col customWidth="1" min="14" max="14" width="18.13"/>
  </cols>
  <sheetData>
    <row r="1">
      <c r="A1" s="30" t="s">
        <v>162</v>
      </c>
      <c r="B1" s="31" t="s">
        <v>7</v>
      </c>
      <c r="C1" s="31" t="s">
        <v>163</v>
      </c>
      <c r="D1" s="31" t="s">
        <v>164</v>
      </c>
      <c r="E1" s="31" t="s">
        <v>165</v>
      </c>
      <c r="F1" s="31" t="s">
        <v>166</v>
      </c>
      <c r="G1" s="31" t="s">
        <v>167</v>
      </c>
      <c r="H1" s="31" t="s">
        <v>168</v>
      </c>
      <c r="I1" s="31" t="s">
        <v>169</v>
      </c>
      <c r="J1" s="31" t="s">
        <v>170</v>
      </c>
      <c r="K1" s="31" t="s">
        <v>171</v>
      </c>
      <c r="L1" s="31" t="s">
        <v>172</v>
      </c>
      <c r="M1" s="31" t="s">
        <v>171</v>
      </c>
      <c r="N1" s="31" t="s">
        <v>172</v>
      </c>
      <c r="O1" s="31" t="s">
        <v>10</v>
      </c>
      <c r="P1" s="31" t="s">
        <v>173</v>
      </c>
      <c r="Q1" s="31" t="s">
        <v>174</v>
      </c>
      <c r="R1" s="32"/>
      <c r="S1" s="32"/>
    </row>
    <row r="2">
      <c r="A2" s="33" t="s">
        <v>88</v>
      </c>
      <c r="B2" s="34" t="s">
        <v>17</v>
      </c>
      <c r="C2" s="34">
        <v>0.24</v>
      </c>
      <c r="D2" s="35"/>
      <c r="E2" s="35"/>
      <c r="F2" s="35"/>
      <c r="G2" s="35"/>
      <c r="H2" s="36">
        <v>2017.0</v>
      </c>
      <c r="I2" s="34" t="s">
        <v>175</v>
      </c>
      <c r="J2" s="35"/>
      <c r="K2" s="36" t="s">
        <v>176</v>
      </c>
      <c r="L2" s="34" t="s">
        <v>177</v>
      </c>
      <c r="M2" s="36" t="s">
        <v>178</v>
      </c>
      <c r="N2" s="34" t="s">
        <v>179</v>
      </c>
      <c r="O2" s="35"/>
      <c r="P2" s="35"/>
      <c r="Q2" s="35"/>
      <c r="R2" s="37"/>
      <c r="S2" s="37"/>
    </row>
    <row r="3">
      <c r="A3" s="38" t="s">
        <v>180</v>
      </c>
      <c r="B3" s="34">
        <v>5.0</v>
      </c>
      <c r="C3" s="34" t="s">
        <v>181</v>
      </c>
      <c r="D3" s="35"/>
      <c r="E3" s="35"/>
      <c r="F3" s="35"/>
      <c r="G3" s="35"/>
      <c r="H3" s="34" t="s">
        <v>182</v>
      </c>
      <c r="I3" s="39" t="s">
        <v>175</v>
      </c>
      <c r="J3" s="40"/>
      <c r="K3" s="39" t="s">
        <v>183</v>
      </c>
      <c r="L3" s="35"/>
      <c r="M3" s="35"/>
      <c r="N3" s="35"/>
      <c r="O3" s="39">
        <v>29.0</v>
      </c>
      <c r="P3" s="35"/>
      <c r="Q3" s="35"/>
      <c r="R3" s="37"/>
      <c r="S3" s="37"/>
    </row>
    <row r="4">
      <c r="A4" s="38" t="s">
        <v>184</v>
      </c>
      <c r="B4" s="35"/>
      <c r="C4" s="35"/>
      <c r="D4" s="35"/>
      <c r="E4" s="35"/>
      <c r="F4" s="35"/>
      <c r="G4" s="35"/>
      <c r="H4" s="34" t="s">
        <v>182</v>
      </c>
      <c r="I4" s="39" t="s">
        <v>175</v>
      </c>
      <c r="J4" s="40"/>
      <c r="K4" s="39" t="s">
        <v>183</v>
      </c>
      <c r="L4" s="35"/>
      <c r="M4" s="35"/>
      <c r="N4" s="35"/>
      <c r="O4" s="39">
        <v>30.0</v>
      </c>
      <c r="P4" s="35"/>
      <c r="Q4" s="35"/>
      <c r="R4" s="37"/>
      <c r="S4" s="37"/>
    </row>
    <row r="5">
      <c r="A5" s="41" t="s">
        <v>185</v>
      </c>
      <c r="B5" s="34">
        <v>1.6</v>
      </c>
      <c r="C5" s="34" t="s">
        <v>186</v>
      </c>
      <c r="D5" s="35"/>
      <c r="E5" s="35"/>
      <c r="F5" s="35"/>
      <c r="G5" s="35"/>
      <c r="H5" s="36" t="s">
        <v>187</v>
      </c>
      <c r="I5" s="34" t="s">
        <v>175</v>
      </c>
      <c r="J5" s="35"/>
      <c r="K5" s="34" t="s">
        <v>176</v>
      </c>
      <c r="L5" s="34" t="s">
        <v>188</v>
      </c>
      <c r="M5" s="36" t="s">
        <v>189</v>
      </c>
      <c r="N5" s="34" t="s">
        <v>190</v>
      </c>
      <c r="O5" s="35"/>
      <c r="P5" s="35"/>
      <c r="Q5" s="36" t="s">
        <v>191</v>
      </c>
      <c r="R5" s="37"/>
      <c r="S5" s="37"/>
    </row>
    <row r="6">
      <c r="A6" s="41" t="s">
        <v>84</v>
      </c>
      <c r="B6" s="34">
        <v>7.0</v>
      </c>
      <c r="C6" s="34">
        <v>0.024</v>
      </c>
      <c r="D6" s="35"/>
      <c r="E6" s="35"/>
      <c r="F6" s="35"/>
      <c r="G6" s="35"/>
      <c r="H6" s="36">
        <v>2020.0</v>
      </c>
      <c r="I6" s="34" t="s">
        <v>175</v>
      </c>
      <c r="J6" s="35"/>
      <c r="K6" s="36" t="s">
        <v>176</v>
      </c>
      <c r="L6" s="34" t="s">
        <v>177</v>
      </c>
      <c r="M6" s="36" t="s">
        <v>192</v>
      </c>
      <c r="N6" s="34" t="s">
        <v>193</v>
      </c>
      <c r="O6" s="35"/>
      <c r="P6" s="35"/>
      <c r="Q6" s="35"/>
      <c r="R6" s="37"/>
      <c r="S6" s="37"/>
    </row>
    <row r="7">
      <c r="A7" s="41" t="s">
        <v>194</v>
      </c>
      <c r="B7" s="34">
        <v>0.3</v>
      </c>
      <c r="C7" s="34" t="s">
        <v>195</v>
      </c>
      <c r="D7" s="42" t="s">
        <v>196</v>
      </c>
      <c r="E7" s="43"/>
      <c r="F7" s="35"/>
      <c r="G7" s="35"/>
      <c r="H7" s="36">
        <v>2023.0</v>
      </c>
      <c r="I7" s="34" t="s">
        <v>175</v>
      </c>
      <c r="J7" s="35"/>
      <c r="K7" s="36" t="s">
        <v>176</v>
      </c>
      <c r="L7" s="34" t="s">
        <v>188</v>
      </c>
      <c r="M7" s="36" t="s">
        <v>176</v>
      </c>
      <c r="N7" s="34" t="s">
        <v>197</v>
      </c>
      <c r="O7" s="35"/>
      <c r="P7" s="35"/>
      <c r="Q7" s="35"/>
      <c r="R7" s="37"/>
      <c r="S7" s="37"/>
    </row>
    <row r="8">
      <c r="A8" s="41" t="s">
        <v>87</v>
      </c>
      <c r="B8" s="35"/>
      <c r="C8" s="34" t="s">
        <v>198</v>
      </c>
      <c r="D8" s="42" t="s">
        <v>196</v>
      </c>
      <c r="E8" s="35"/>
      <c r="F8" s="35"/>
      <c r="G8" s="35"/>
      <c r="H8" s="36">
        <v>2013.0</v>
      </c>
      <c r="I8" s="34" t="s">
        <v>199</v>
      </c>
      <c r="J8" s="35"/>
      <c r="K8" s="36" t="s">
        <v>176</v>
      </c>
      <c r="L8" s="34" t="s">
        <v>188</v>
      </c>
      <c r="M8" s="36" t="s">
        <v>176</v>
      </c>
      <c r="N8" s="34" t="s">
        <v>188</v>
      </c>
      <c r="O8" s="35"/>
      <c r="P8" s="36" t="s">
        <v>200</v>
      </c>
      <c r="Q8" s="35"/>
      <c r="R8" s="37"/>
      <c r="S8" s="37"/>
    </row>
    <row r="9">
      <c r="A9" s="41" t="s">
        <v>201</v>
      </c>
      <c r="B9" s="34">
        <v>0.5</v>
      </c>
      <c r="C9" s="34" t="s">
        <v>202</v>
      </c>
      <c r="D9" s="35"/>
      <c r="E9" s="35"/>
      <c r="F9" s="35"/>
      <c r="G9" s="34" t="s">
        <v>203</v>
      </c>
      <c r="H9" s="36">
        <v>2013.0</v>
      </c>
      <c r="I9" s="34" t="s">
        <v>204</v>
      </c>
      <c r="J9" s="35"/>
      <c r="K9" s="36" t="s">
        <v>176</v>
      </c>
      <c r="L9" s="34" t="s">
        <v>188</v>
      </c>
      <c r="M9" s="34" t="s">
        <v>176</v>
      </c>
      <c r="N9" s="34" t="s">
        <v>188</v>
      </c>
      <c r="O9" s="35"/>
      <c r="P9" s="35"/>
      <c r="Q9" s="35"/>
      <c r="R9" s="37"/>
      <c r="S9" s="37"/>
    </row>
    <row r="10">
      <c r="A10" s="41" t="s">
        <v>201</v>
      </c>
      <c r="B10" s="34">
        <v>0.4</v>
      </c>
      <c r="C10" s="34" t="s">
        <v>186</v>
      </c>
      <c r="D10" s="35"/>
      <c r="E10" s="35"/>
      <c r="F10" s="35"/>
      <c r="G10" s="42" t="s">
        <v>205</v>
      </c>
      <c r="H10" s="36">
        <v>2013.0</v>
      </c>
      <c r="I10" s="34" t="s">
        <v>204</v>
      </c>
      <c r="J10" s="35"/>
      <c r="K10" s="36" t="s">
        <v>176</v>
      </c>
      <c r="L10" s="34" t="s">
        <v>188</v>
      </c>
      <c r="M10" s="34" t="s">
        <v>176</v>
      </c>
      <c r="N10" s="34" t="s">
        <v>188</v>
      </c>
      <c r="O10" s="35"/>
      <c r="P10" s="35"/>
      <c r="Q10" s="35"/>
      <c r="R10" s="37"/>
      <c r="S10" s="37"/>
    </row>
    <row r="11">
      <c r="A11" s="41" t="s">
        <v>201</v>
      </c>
      <c r="B11" s="34">
        <v>10.0</v>
      </c>
      <c r="C11" s="34" t="s">
        <v>206</v>
      </c>
      <c r="D11" s="35"/>
      <c r="E11" s="35"/>
      <c r="F11" s="35"/>
      <c r="G11" s="42" t="s">
        <v>207</v>
      </c>
      <c r="H11" s="36">
        <v>2013.0</v>
      </c>
      <c r="I11" s="34" t="s">
        <v>204</v>
      </c>
      <c r="J11" s="35"/>
      <c r="K11" s="36" t="s">
        <v>176</v>
      </c>
      <c r="L11" s="34" t="s">
        <v>188</v>
      </c>
      <c r="M11" s="34" t="s">
        <v>176</v>
      </c>
      <c r="N11" s="34" t="s">
        <v>188</v>
      </c>
      <c r="O11" s="35"/>
      <c r="P11" s="35"/>
      <c r="Q11" s="35"/>
      <c r="R11" s="37"/>
      <c r="S11" s="37"/>
    </row>
    <row r="12">
      <c r="A12" s="41" t="s">
        <v>208</v>
      </c>
      <c r="B12" s="34">
        <v>0.37</v>
      </c>
      <c r="C12" s="34" t="s">
        <v>186</v>
      </c>
      <c r="D12" s="35"/>
      <c r="E12" s="35"/>
      <c r="F12" s="44"/>
      <c r="G12" s="34" t="s">
        <v>209</v>
      </c>
      <c r="H12" s="36" t="s">
        <v>210</v>
      </c>
      <c r="I12" s="34" t="s">
        <v>204</v>
      </c>
      <c r="J12" s="35"/>
      <c r="K12" s="34" t="s">
        <v>176</v>
      </c>
      <c r="L12" s="34" t="s">
        <v>188</v>
      </c>
      <c r="M12" s="34" t="s">
        <v>211</v>
      </c>
      <c r="N12" s="34" t="s">
        <v>212</v>
      </c>
      <c r="O12" s="35"/>
      <c r="P12" s="35"/>
      <c r="Q12" s="35"/>
      <c r="R12" s="37"/>
      <c r="S12" s="37"/>
    </row>
    <row r="13">
      <c r="A13" s="41" t="s">
        <v>208</v>
      </c>
      <c r="B13" s="34">
        <v>0.29</v>
      </c>
      <c r="C13" s="34" t="s">
        <v>186</v>
      </c>
      <c r="D13" s="45"/>
      <c r="E13" s="35"/>
      <c r="F13" s="35"/>
      <c r="G13" s="34" t="s">
        <v>213</v>
      </c>
      <c r="H13" s="36" t="s">
        <v>210</v>
      </c>
      <c r="I13" s="34" t="s">
        <v>204</v>
      </c>
      <c r="J13" s="35"/>
      <c r="K13" s="34" t="s">
        <v>176</v>
      </c>
      <c r="L13" s="34" t="s">
        <v>188</v>
      </c>
      <c r="M13" s="34" t="s">
        <v>211</v>
      </c>
      <c r="N13" s="34" t="s">
        <v>212</v>
      </c>
      <c r="O13" s="35"/>
      <c r="P13" s="35"/>
      <c r="Q13" s="35"/>
      <c r="R13" s="37"/>
      <c r="S13" s="37"/>
    </row>
    <row r="14">
      <c r="A14" s="41" t="s">
        <v>208</v>
      </c>
      <c r="B14" s="34">
        <v>0.21</v>
      </c>
      <c r="C14" s="34" t="s">
        <v>186</v>
      </c>
      <c r="D14" s="35"/>
      <c r="E14" s="35"/>
      <c r="F14" s="35"/>
      <c r="G14" s="34" t="s">
        <v>214</v>
      </c>
      <c r="H14" s="36" t="s">
        <v>210</v>
      </c>
      <c r="I14" s="34" t="s">
        <v>204</v>
      </c>
      <c r="J14" s="35"/>
      <c r="K14" s="34" t="s">
        <v>176</v>
      </c>
      <c r="L14" s="34" t="s">
        <v>188</v>
      </c>
      <c r="M14" s="34" t="s">
        <v>211</v>
      </c>
      <c r="N14" s="34" t="s">
        <v>212</v>
      </c>
      <c r="O14" s="35"/>
      <c r="P14" s="35"/>
      <c r="Q14" s="35"/>
      <c r="R14" s="37"/>
      <c r="S14" s="37"/>
    </row>
    <row r="15">
      <c r="A15" s="41" t="s">
        <v>208</v>
      </c>
      <c r="B15" s="34">
        <v>3.39</v>
      </c>
      <c r="C15" s="34" t="s">
        <v>186</v>
      </c>
      <c r="D15" s="35"/>
      <c r="E15" s="35"/>
      <c r="F15" s="35"/>
      <c r="G15" s="34" t="s">
        <v>203</v>
      </c>
      <c r="H15" s="36" t="s">
        <v>210</v>
      </c>
      <c r="I15" s="34" t="s">
        <v>204</v>
      </c>
      <c r="J15" s="35"/>
      <c r="K15" s="34" t="s">
        <v>176</v>
      </c>
      <c r="L15" s="34" t="s">
        <v>188</v>
      </c>
      <c r="M15" s="34" t="s">
        <v>211</v>
      </c>
      <c r="N15" s="34" t="s">
        <v>212</v>
      </c>
      <c r="O15" s="35"/>
      <c r="P15" s="35"/>
      <c r="Q15" s="35"/>
      <c r="R15" s="37"/>
      <c r="S15" s="37"/>
    </row>
    <row r="16">
      <c r="A16" s="38" t="s">
        <v>215</v>
      </c>
      <c r="B16" s="34">
        <v>0.18</v>
      </c>
      <c r="C16" s="34" t="s">
        <v>186</v>
      </c>
      <c r="D16" s="35"/>
      <c r="E16" s="35"/>
      <c r="F16" s="35"/>
      <c r="G16" s="42" t="s">
        <v>209</v>
      </c>
      <c r="H16" s="34" t="s">
        <v>182</v>
      </c>
      <c r="I16" s="34" t="s">
        <v>204</v>
      </c>
      <c r="J16" s="40"/>
      <c r="K16" s="39" t="s">
        <v>216</v>
      </c>
      <c r="L16" s="35"/>
      <c r="M16" s="35"/>
      <c r="N16" s="35"/>
      <c r="O16" s="39">
        <v>49.0</v>
      </c>
      <c r="P16" s="35"/>
      <c r="Q16" s="35"/>
      <c r="R16" s="37"/>
      <c r="S16" s="37"/>
    </row>
    <row r="17">
      <c r="A17" s="41" t="s">
        <v>217</v>
      </c>
      <c r="B17" s="35"/>
      <c r="C17" s="34" t="s">
        <v>186</v>
      </c>
      <c r="D17" s="35"/>
      <c r="E17" s="35"/>
      <c r="F17" s="35"/>
      <c r="G17" s="35"/>
      <c r="H17" s="34" t="s">
        <v>182</v>
      </c>
      <c r="I17" s="34" t="s">
        <v>204</v>
      </c>
      <c r="J17" s="35"/>
      <c r="K17" s="35"/>
      <c r="L17" s="35"/>
      <c r="M17" s="35"/>
      <c r="N17" s="35"/>
      <c r="O17" s="35"/>
      <c r="P17" s="35"/>
      <c r="Q17" s="35"/>
      <c r="R17" s="37"/>
      <c r="S17" s="37"/>
    </row>
    <row r="18">
      <c r="A18" s="41" t="s">
        <v>218</v>
      </c>
      <c r="B18" s="34" t="s">
        <v>219</v>
      </c>
      <c r="C18" s="34" t="s">
        <v>186</v>
      </c>
      <c r="D18" s="35"/>
      <c r="E18" s="35"/>
      <c r="F18" s="35"/>
      <c r="G18" s="35"/>
      <c r="H18" s="34" t="s">
        <v>182</v>
      </c>
      <c r="I18" s="34" t="s">
        <v>204</v>
      </c>
      <c r="J18" s="35"/>
      <c r="K18" s="35"/>
      <c r="L18" s="35"/>
      <c r="M18" s="35"/>
      <c r="N18" s="35"/>
      <c r="O18" s="35"/>
      <c r="P18" s="35"/>
      <c r="Q18" s="35"/>
      <c r="R18" s="37"/>
      <c r="S18" s="37"/>
    </row>
    <row r="19">
      <c r="A19" s="41" t="s">
        <v>220</v>
      </c>
      <c r="B19" s="34" t="s">
        <v>221</v>
      </c>
      <c r="C19" s="34" t="s">
        <v>186</v>
      </c>
      <c r="D19" s="35"/>
      <c r="E19" s="35"/>
      <c r="F19" s="35"/>
      <c r="G19" s="35"/>
      <c r="H19" s="34" t="s">
        <v>182</v>
      </c>
      <c r="I19" s="34" t="s">
        <v>204</v>
      </c>
      <c r="J19" s="35"/>
      <c r="K19" s="35"/>
      <c r="L19" s="35"/>
      <c r="M19" s="35"/>
      <c r="N19" s="35"/>
      <c r="O19" s="35"/>
      <c r="P19" s="35"/>
      <c r="Q19" s="35"/>
      <c r="R19" s="37"/>
      <c r="S19" s="37"/>
    </row>
    <row r="20">
      <c r="A20" s="41" t="s">
        <v>222</v>
      </c>
      <c r="B20" s="35"/>
      <c r="C20" s="35"/>
      <c r="D20" s="35"/>
      <c r="E20" s="35"/>
      <c r="F20" s="35"/>
      <c r="G20" s="35"/>
      <c r="H20" s="34" t="s">
        <v>182</v>
      </c>
      <c r="I20" s="34" t="s">
        <v>204</v>
      </c>
      <c r="J20" s="35"/>
      <c r="K20" s="35"/>
      <c r="L20" s="35"/>
      <c r="M20" s="35"/>
      <c r="N20" s="35"/>
      <c r="O20" s="35"/>
      <c r="P20" s="35"/>
      <c r="Q20" s="35"/>
      <c r="R20" s="37"/>
      <c r="S20" s="37"/>
    </row>
    <row r="21">
      <c r="A21" s="41" t="s">
        <v>223</v>
      </c>
      <c r="B21" s="34" t="s">
        <v>224</v>
      </c>
      <c r="C21" s="34" t="s">
        <v>225</v>
      </c>
      <c r="D21" s="35"/>
      <c r="E21" s="46"/>
      <c r="F21" s="35"/>
      <c r="G21" s="42" t="s">
        <v>207</v>
      </c>
      <c r="H21" s="35"/>
      <c r="I21" s="34" t="s">
        <v>204</v>
      </c>
      <c r="J21" s="35"/>
      <c r="K21" s="35"/>
      <c r="L21" s="35"/>
      <c r="M21" s="35"/>
      <c r="N21" s="35"/>
      <c r="O21" s="34" t="s">
        <v>226</v>
      </c>
      <c r="P21" s="47" t="s">
        <v>227</v>
      </c>
      <c r="Q21" s="35"/>
      <c r="R21" s="37"/>
      <c r="S21" s="37"/>
    </row>
    <row r="22">
      <c r="A22" s="41" t="s">
        <v>228</v>
      </c>
      <c r="B22" s="35"/>
      <c r="C22" s="35"/>
      <c r="D22" s="35"/>
      <c r="E22" s="35"/>
      <c r="F22" s="35"/>
      <c r="G22" s="35"/>
      <c r="H22" s="34" t="s">
        <v>182</v>
      </c>
      <c r="I22" s="34" t="s">
        <v>204</v>
      </c>
      <c r="J22" s="35"/>
      <c r="K22" s="35"/>
      <c r="L22" s="35"/>
      <c r="M22" s="35"/>
      <c r="N22" s="35"/>
      <c r="O22" s="35"/>
      <c r="P22" s="35"/>
      <c r="Q22" s="35"/>
      <c r="R22" s="37"/>
      <c r="S22" s="37"/>
    </row>
    <row r="23">
      <c r="A23" s="48" t="s">
        <v>229</v>
      </c>
      <c r="B23" s="35"/>
      <c r="C23" s="49" t="s">
        <v>230</v>
      </c>
      <c r="D23" s="49" t="s">
        <v>231</v>
      </c>
      <c r="E23" s="43"/>
      <c r="F23" s="35"/>
      <c r="G23" s="50" t="s">
        <v>207</v>
      </c>
      <c r="H23" s="35"/>
      <c r="I23" s="51" t="s">
        <v>204</v>
      </c>
      <c r="J23" s="40"/>
      <c r="K23" s="40"/>
      <c r="L23" s="35"/>
      <c r="M23" s="35"/>
      <c r="N23" s="35"/>
      <c r="O23" s="52" t="s">
        <v>232</v>
      </c>
      <c r="P23" s="35"/>
      <c r="Q23" s="35"/>
      <c r="R23" s="37"/>
      <c r="S23" s="37"/>
    </row>
    <row r="24">
      <c r="A24" s="48" t="s">
        <v>229</v>
      </c>
      <c r="B24" s="35"/>
      <c r="C24" s="49" t="s">
        <v>233</v>
      </c>
      <c r="D24" s="49" t="s">
        <v>231</v>
      </c>
      <c r="E24" s="43"/>
      <c r="F24" s="35"/>
      <c r="G24" s="34" t="s">
        <v>203</v>
      </c>
      <c r="H24" s="35"/>
      <c r="I24" s="51" t="s">
        <v>204</v>
      </c>
      <c r="J24" s="40"/>
      <c r="K24" s="40"/>
      <c r="L24" s="35"/>
      <c r="M24" s="35"/>
      <c r="N24" s="35"/>
      <c r="O24" s="52" t="s">
        <v>232</v>
      </c>
      <c r="P24" s="35"/>
      <c r="Q24" s="35"/>
      <c r="R24" s="37"/>
      <c r="S24" s="37"/>
    </row>
    <row r="25">
      <c r="A25" s="41" t="s">
        <v>234</v>
      </c>
      <c r="B25" s="34" t="s">
        <v>235</v>
      </c>
      <c r="C25" s="34" t="s">
        <v>236</v>
      </c>
      <c r="D25" s="35"/>
      <c r="E25" s="35"/>
      <c r="F25" s="44"/>
      <c r="G25" s="34" t="s">
        <v>203</v>
      </c>
      <c r="H25" s="36">
        <v>2018.0</v>
      </c>
      <c r="I25" s="34" t="s">
        <v>204</v>
      </c>
      <c r="J25" s="35"/>
      <c r="K25" s="36" t="s">
        <v>176</v>
      </c>
      <c r="L25" s="34" t="s">
        <v>188</v>
      </c>
      <c r="M25" s="36" t="s">
        <v>237</v>
      </c>
      <c r="N25" s="34" t="s">
        <v>190</v>
      </c>
      <c r="O25" s="35"/>
      <c r="P25" s="35"/>
      <c r="Q25" s="35"/>
      <c r="R25" s="37"/>
      <c r="S25" s="37"/>
    </row>
    <row r="26">
      <c r="A26" s="41" t="s">
        <v>234</v>
      </c>
      <c r="B26" s="34" t="s">
        <v>238</v>
      </c>
      <c r="C26" s="34" t="s">
        <v>239</v>
      </c>
      <c r="D26" s="35"/>
      <c r="E26" s="35"/>
      <c r="F26" s="44"/>
      <c r="G26" s="34" t="s">
        <v>207</v>
      </c>
      <c r="H26" s="36">
        <v>2018.0</v>
      </c>
      <c r="I26" s="34" t="s">
        <v>204</v>
      </c>
      <c r="J26" s="35"/>
      <c r="K26" s="36" t="s">
        <v>176</v>
      </c>
      <c r="L26" s="34" t="s">
        <v>188</v>
      </c>
      <c r="M26" s="36" t="s">
        <v>237</v>
      </c>
      <c r="N26" s="34" t="s">
        <v>190</v>
      </c>
      <c r="O26" s="35"/>
      <c r="P26" s="35"/>
      <c r="Q26" s="35"/>
      <c r="R26" s="37"/>
      <c r="S26" s="37"/>
    </row>
    <row r="27">
      <c r="A27" s="41" t="s">
        <v>240</v>
      </c>
      <c r="B27" s="35"/>
      <c r="C27" s="35"/>
      <c r="D27" s="35"/>
      <c r="E27" s="53"/>
      <c r="F27" s="54"/>
      <c r="G27" s="35"/>
      <c r="H27" s="34" t="s">
        <v>182</v>
      </c>
      <c r="I27" s="34" t="s">
        <v>204</v>
      </c>
      <c r="J27" s="35"/>
      <c r="K27" s="35"/>
      <c r="L27" s="35"/>
      <c r="M27" s="35"/>
      <c r="N27" s="35"/>
      <c r="O27" s="35"/>
      <c r="P27" s="35"/>
      <c r="Q27" s="35"/>
      <c r="R27" s="37"/>
      <c r="S27" s="37"/>
    </row>
    <row r="28">
      <c r="A28" s="41" t="s">
        <v>241</v>
      </c>
      <c r="B28" s="34">
        <v>1.7</v>
      </c>
      <c r="C28" s="34" t="s">
        <v>242</v>
      </c>
      <c r="D28" s="35"/>
      <c r="E28" s="35"/>
      <c r="F28" s="35"/>
      <c r="G28" s="34" t="s">
        <v>203</v>
      </c>
      <c r="H28" s="34" t="s">
        <v>182</v>
      </c>
      <c r="I28" s="34" t="s">
        <v>204</v>
      </c>
      <c r="J28" s="35"/>
      <c r="K28" s="35"/>
      <c r="L28" s="35"/>
      <c r="M28" s="35"/>
      <c r="N28" s="35"/>
      <c r="O28" s="35"/>
      <c r="P28" s="47" t="s">
        <v>243</v>
      </c>
      <c r="Q28" s="35"/>
      <c r="R28" s="37"/>
      <c r="S28" s="37"/>
    </row>
    <row r="29">
      <c r="A29" s="41" t="s">
        <v>241</v>
      </c>
      <c r="B29" s="34">
        <v>0.6</v>
      </c>
      <c r="C29" s="34" t="s">
        <v>244</v>
      </c>
      <c r="D29" s="35"/>
      <c r="E29" s="35"/>
      <c r="F29" s="35"/>
      <c r="G29" s="34" t="s">
        <v>205</v>
      </c>
      <c r="H29" s="35"/>
      <c r="I29" s="34" t="s">
        <v>204</v>
      </c>
      <c r="J29" s="35"/>
      <c r="K29" s="35"/>
      <c r="L29" s="35"/>
      <c r="M29" s="35"/>
      <c r="N29" s="35"/>
      <c r="O29" s="35"/>
      <c r="P29" s="36" t="s">
        <v>243</v>
      </c>
      <c r="Q29" s="35"/>
      <c r="R29" s="37"/>
      <c r="S29" s="37"/>
    </row>
    <row r="30">
      <c r="A30" s="41" t="s">
        <v>241</v>
      </c>
      <c r="B30" s="34">
        <v>0.3</v>
      </c>
      <c r="C30" s="34" t="s">
        <v>245</v>
      </c>
      <c r="D30" s="35"/>
      <c r="E30" s="35"/>
      <c r="F30" s="35"/>
      <c r="G30" s="34" t="s">
        <v>207</v>
      </c>
      <c r="H30" s="35"/>
      <c r="I30" s="34" t="s">
        <v>204</v>
      </c>
      <c r="J30" s="35"/>
      <c r="K30" s="35"/>
      <c r="L30" s="35"/>
      <c r="M30" s="35"/>
      <c r="N30" s="35"/>
      <c r="O30" s="35"/>
      <c r="P30" s="36" t="s">
        <v>243</v>
      </c>
      <c r="Q30" s="35"/>
      <c r="R30" s="37"/>
      <c r="S30" s="37"/>
    </row>
    <row r="31">
      <c r="A31" s="41" t="s">
        <v>246</v>
      </c>
      <c r="B31" s="34">
        <v>33.0</v>
      </c>
      <c r="C31" s="35"/>
      <c r="D31" s="35"/>
      <c r="E31" s="35"/>
      <c r="F31" s="35"/>
      <c r="G31" s="35"/>
      <c r="H31" s="34" t="s">
        <v>182</v>
      </c>
      <c r="I31" s="34" t="s">
        <v>204</v>
      </c>
      <c r="J31" s="35"/>
      <c r="K31" s="35"/>
      <c r="L31" s="35"/>
      <c r="M31" s="35"/>
      <c r="N31" s="35"/>
      <c r="O31" s="35"/>
      <c r="P31" s="35"/>
      <c r="Q31" s="35"/>
      <c r="R31" s="37"/>
      <c r="S31" s="37"/>
    </row>
    <row r="32">
      <c r="A32" s="41" t="s">
        <v>247</v>
      </c>
      <c r="B32" s="35"/>
      <c r="C32" s="55">
        <v>2.24586E-5</v>
      </c>
      <c r="D32" s="35"/>
      <c r="E32" s="34">
        <v>0.019</v>
      </c>
      <c r="F32" s="34">
        <v>14.1</v>
      </c>
      <c r="G32" s="35"/>
      <c r="H32" s="35"/>
      <c r="I32" s="34" t="s">
        <v>204</v>
      </c>
      <c r="J32" s="35"/>
      <c r="K32" s="35"/>
      <c r="L32" s="35"/>
      <c r="M32" s="35"/>
      <c r="N32" s="35"/>
      <c r="O32" s="35"/>
      <c r="P32" s="56" t="s">
        <v>248</v>
      </c>
      <c r="Q32" s="35"/>
      <c r="R32" s="37"/>
      <c r="S32" s="37"/>
    </row>
    <row r="33">
      <c r="A33" s="41" t="s">
        <v>249</v>
      </c>
      <c r="B33" s="35"/>
      <c r="C33" s="35"/>
      <c r="D33" s="35"/>
      <c r="E33" s="35"/>
      <c r="F33" s="35"/>
      <c r="G33" s="35"/>
      <c r="H33" s="34" t="s">
        <v>182</v>
      </c>
      <c r="I33" s="34" t="s">
        <v>204</v>
      </c>
      <c r="J33" s="35"/>
      <c r="K33" s="35"/>
      <c r="L33" s="35"/>
      <c r="M33" s="35"/>
      <c r="N33" s="35"/>
      <c r="O33" s="35"/>
      <c r="P33" s="35"/>
      <c r="Q33" s="35"/>
      <c r="R33" s="37"/>
      <c r="S33" s="37"/>
    </row>
    <row r="34">
      <c r="A34" s="41" t="s">
        <v>250</v>
      </c>
      <c r="B34" s="34">
        <v>2.4</v>
      </c>
      <c r="C34" s="34" t="s">
        <v>186</v>
      </c>
      <c r="D34" s="35"/>
      <c r="E34" s="35"/>
      <c r="F34" s="35"/>
      <c r="G34" s="34" t="s">
        <v>251</v>
      </c>
      <c r="H34" s="34" t="s">
        <v>182</v>
      </c>
      <c r="I34" s="34" t="s">
        <v>204</v>
      </c>
      <c r="J34" s="35"/>
      <c r="K34" s="35"/>
      <c r="L34" s="35"/>
      <c r="M34" s="35"/>
      <c r="N34" s="35"/>
      <c r="O34" s="36" t="s">
        <v>252</v>
      </c>
      <c r="P34" s="35"/>
      <c r="Q34" s="35"/>
      <c r="R34" s="37"/>
      <c r="S34" s="37"/>
    </row>
    <row r="35">
      <c r="A35" s="41" t="s">
        <v>253</v>
      </c>
      <c r="B35" s="34" t="s">
        <v>182</v>
      </c>
      <c r="C35" s="35"/>
      <c r="D35" s="35"/>
      <c r="E35" s="53"/>
      <c r="F35" s="54"/>
      <c r="G35" s="35"/>
      <c r="H35" s="36" t="s">
        <v>254</v>
      </c>
      <c r="I35" s="34" t="s">
        <v>204</v>
      </c>
      <c r="J35" s="35"/>
      <c r="K35" s="36" t="s">
        <v>176</v>
      </c>
      <c r="L35" s="34" t="s">
        <v>188</v>
      </c>
      <c r="M35" s="36" t="s">
        <v>176</v>
      </c>
      <c r="N35" s="34" t="s">
        <v>177</v>
      </c>
      <c r="O35" s="35"/>
      <c r="P35" s="35"/>
      <c r="Q35" s="35"/>
      <c r="R35" s="37"/>
      <c r="S35" s="37"/>
    </row>
    <row r="36">
      <c r="A36" s="41" t="s">
        <v>255</v>
      </c>
      <c r="B36" s="34" t="s">
        <v>256</v>
      </c>
      <c r="C36" s="34">
        <v>2.77778E-4</v>
      </c>
      <c r="D36" s="35"/>
      <c r="E36" s="57" t="s">
        <v>257</v>
      </c>
      <c r="F36" s="41">
        <v>58.9</v>
      </c>
      <c r="G36" s="35"/>
      <c r="H36" s="36">
        <v>2021.0</v>
      </c>
      <c r="I36" s="34" t="s">
        <v>204</v>
      </c>
      <c r="J36" s="35"/>
      <c r="K36" s="36" t="s">
        <v>176</v>
      </c>
      <c r="L36" s="34" t="s">
        <v>188</v>
      </c>
      <c r="M36" s="36" t="s">
        <v>176</v>
      </c>
      <c r="N36" s="34" t="s">
        <v>177</v>
      </c>
      <c r="O36" s="34" t="s">
        <v>258</v>
      </c>
      <c r="P36" s="36" t="s">
        <v>259</v>
      </c>
      <c r="Q36" s="35"/>
      <c r="R36" s="37"/>
      <c r="S36" s="37"/>
    </row>
    <row r="37">
      <c r="A37" s="41" t="s">
        <v>260</v>
      </c>
      <c r="B37" s="35"/>
      <c r="C37" s="35"/>
      <c r="D37" s="35"/>
      <c r="E37" s="35"/>
      <c r="F37" s="35"/>
      <c r="G37" s="35"/>
      <c r="H37" s="34" t="s">
        <v>182</v>
      </c>
      <c r="I37" s="34" t="s">
        <v>204</v>
      </c>
      <c r="J37" s="35"/>
      <c r="K37" s="35"/>
      <c r="L37" s="35"/>
      <c r="M37" s="35"/>
      <c r="N37" s="35"/>
      <c r="O37" s="35"/>
      <c r="P37" s="35"/>
      <c r="Q37" s="35"/>
      <c r="R37" s="37"/>
      <c r="S37" s="37"/>
    </row>
    <row r="38">
      <c r="A38" s="38" t="s">
        <v>261</v>
      </c>
      <c r="B38" s="34" t="s">
        <v>262</v>
      </c>
      <c r="C38" s="34">
        <v>0.119354839</v>
      </c>
      <c r="D38" s="35"/>
      <c r="E38" s="34" t="s">
        <v>263</v>
      </c>
      <c r="F38" s="34" t="s">
        <v>264</v>
      </c>
      <c r="G38" s="34" t="s">
        <v>265</v>
      </c>
      <c r="H38" s="34" t="s">
        <v>182</v>
      </c>
      <c r="I38" s="39" t="s">
        <v>204</v>
      </c>
      <c r="J38" s="40"/>
      <c r="K38" s="39" t="s">
        <v>216</v>
      </c>
      <c r="L38" s="35"/>
      <c r="M38" s="35"/>
      <c r="N38" s="35"/>
      <c r="O38" s="39" t="s">
        <v>266</v>
      </c>
      <c r="P38" s="35"/>
      <c r="Q38" s="35"/>
      <c r="R38" s="37"/>
      <c r="S38" s="37"/>
    </row>
    <row r="39">
      <c r="A39" s="38" t="s">
        <v>261</v>
      </c>
      <c r="B39" s="34" t="s">
        <v>267</v>
      </c>
      <c r="C39" s="34" t="s">
        <v>186</v>
      </c>
      <c r="D39" s="35"/>
      <c r="E39" s="35"/>
      <c r="F39" s="35"/>
      <c r="G39" s="34" t="s">
        <v>268</v>
      </c>
      <c r="H39" s="34" t="s">
        <v>182</v>
      </c>
      <c r="I39" s="39" t="s">
        <v>204</v>
      </c>
      <c r="J39" s="35"/>
      <c r="K39" s="35"/>
      <c r="L39" s="35"/>
      <c r="M39" s="35"/>
      <c r="N39" s="35"/>
      <c r="O39" s="35"/>
      <c r="P39" s="35"/>
      <c r="Q39" s="35"/>
      <c r="R39" s="37"/>
      <c r="S39" s="37"/>
    </row>
    <row r="40">
      <c r="A40" s="41" t="s">
        <v>269</v>
      </c>
      <c r="B40" s="34">
        <v>9.4</v>
      </c>
      <c r="C40" s="34" t="s">
        <v>270</v>
      </c>
      <c r="D40" s="35"/>
      <c r="E40" s="35"/>
      <c r="F40" s="35"/>
      <c r="G40" s="34" t="s">
        <v>271</v>
      </c>
      <c r="H40" s="34" t="s">
        <v>182</v>
      </c>
      <c r="I40" s="34" t="s">
        <v>204</v>
      </c>
      <c r="J40" s="35"/>
      <c r="K40" s="34" t="s">
        <v>272</v>
      </c>
      <c r="L40" s="35"/>
      <c r="M40" s="35"/>
      <c r="N40" s="35"/>
      <c r="O40" s="35"/>
      <c r="P40" s="36" t="s">
        <v>273</v>
      </c>
      <c r="Q40" s="35"/>
      <c r="R40" s="37"/>
      <c r="S40" s="37"/>
    </row>
    <row r="41">
      <c r="A41" s="41" t="s">
        <v>269</v>
      </c>
      <c r="B41" s="34">
        <v>5.2</v>
      </c>
      <c r="C41" s="34" t="s">
        <v>274</v>
      </c>
      <c r="D41" s="35"/>
      <c r="E41" s="35"/>
      <c r="F41" s="35"/>
      <c r="G41" s="34" t="s">
        <v>203</v>
      </c>
      <c r="H41" s="34" t="s">
        <v>182</v>
      </c>
      <c r="I41" s="34" t="s">
        <v>204</v>
      </c>
      <c r="J41" s="35"/>
      <c r="K41" s="35"/>
      <c r="L41" s="35"/>
      <c r="M41" s="35"/>
      <c r="N41" s="35"/>
      <c r="O41" s="35"/>
      <c r="P41" s="36" t="s">
        <v>273</v>
      </c>
      <c r="Q41" s="35"/>
      <c r="R41" s="37"/>
      <c r="S41" s="37"/>
    </row>
    <row r="42">
      <c r="A42" s="41" t="s">
        <v>275</v>
      </c>
      <c r="B42" s="34">
        <v>9.2</v>
      </c>
      <c r="C42" s="34" t="s">
        <v>186</v>
      </c>
      <c r="D42" s="35"/>
      <c r="E42" s="35"/>
      <c r="F42" s="35"/>
      <c r="G42" s="58" t="s">
        <v>276</v>
      </c>
      <c r="H42" s="36" t="s">
        <v>277</v>
      </c>
      <c r="I42" s="34" t="s">
        <v>204</v>
      </c>
      <c r="J42" s="35"/>
      <c r="K42" s="34" t="s">
        <v>176</v>
      </c>
      <c r="L42" s="34" t="s">
        <v>188</v>
      </c>
      <c r="M42" s="36" t="s">
        <v>176</v>
      </c>
      <c r="N42" s="34" t="s">
        <v>188</v>
      </c>
      <c r="O42" s="35"/>
      <c r="P42" s="35"/>
      <c r="Q42" s="35"/>
      <c r="R42" s="37"/>
      <c r="S42" s="37"/>
    </row>
    <row r="43">
      <c r="A43" s="41" t="s">
        <v>275</v>
      </c>
      <c r="B43" s="34">
        <v>10.0</v>
      </c>
      <c r="C43" s="34" t="s">
        <v>186</v>
      </c>
      <c r="D43" s="35"/>
      <c r="E43" s="35"/>
      <c r="F43" s="35"/>
      <c r="G43" s="42" t="s">
        <v>207</v>
      </c>
      <c r="H43" s="36" t="s">
        <v>277</v>
      </c>
      <c r="I43" s="34" t="s">
        <v>204</v>
      </c>
      <c r="J43" s="35"/>
      <c r="K43" s="34" t="s">
        <v>176</v>
      </c>
      <c r="L43" s="34" t="s">
        <v>188</v>
      </c>
      <c r="M43" s="36" t="s">
        <v>176</v>
      </c>
      <c r="N43" s="34" t="s">
        <v>188</v>
      </c>
      <c r="O43" s="35"/>
      <c r="P43" s="35"/>
      <c r="Q43" s="35"/>
      <c r="R43" s="37"/>
      <c r="S43" s="37"/>
    </row>
    <row r="44">
      <c r="A44" s="41" t="s">
        <v>275</v>
      </c>
      <c r="B44" s="34">
        <v>2225.0</v>
      </c>
      <c r="C44" s="34" t="s">
        <v>186</v>
      </c>
      <c r="D44" s="35"/>
      <c r="E44" s="35"/>
      <c r="F44" s="35"/>
      <c r="G44" s="34" t="s">
        <v>203</v>
      </c>
      <c r="H44" s="36" t="s">
        <v>277</v>
      </c>
      <c r="I44" s="34" t="s">
        <v>204</v>
      </c>
      <c r="J44" s="35"/>
      <c r="K44" s="34" t="s">
        <v>176</v>
      </c>
      <c r="L44" s="34" t="s">
        <v>188</v>
      </c>
      <c r="M44" s="36" t="s">
        <v>176</v>
      </c>
      <c r="N44" s="34" t="s">
        <v>188</v>
      </c>
      <c r="O44" s="35"/>
      <c r="P44" s="35"/>
      <c r="Q44" s="35"/>
      <c r="R44" s="37"/>
      <c r="S44" s="37"/>
    </row>
    <row r="45">
      <c r="A45" s="41" t="s">
        <v>278</v>
      </c>
      <c r="B45" s="35"/>
      <c r="C45" s="34" t="s">
        <v>186</v>
      </c>
      <c r="D45" s="35"/>
      <c r="E45" s="35"/>
      <c r="F45" s="35"/>
      <c r="G45" s="35"/>
      <c r="H45" s="34" t="s">
        <v>182</v>
      </c>
      <c r="I45" s="34" t="s">
        <v>204</v>
      </c>
      <c r="J45" s="35"/>
      <c r="K45" s="35"/>
      <c r="L45" s="35"/>
      <c r="M45" s="35"/>
      <c r="N45" s="35"/>
      <c r="O45" s="35"/>
      <c r="P45" s="35"/>
      <c r="Q45" s="35"/>
      <c r="R45" s="37"/>
      <c r="S45" s="37"/>
    </row>
    <row r="46">
      <c r="A46" s="41" t="s">
        <v>279</v>
      </c>
      <c r="B46" s="34">
        <v>1.6</v>
      </c>
      <c r="C46" s="34" t="s">
        <v>280</v>
      </c>
      <c r="D46" s="35"/>
      <c r="E46" s="35"/>
      <c r="F46" s="35"/>
      <c r="G46" s="34" t="s">
        <v>203</v>
      </c>
      <c r="H46" s="34" t="s">
        <v>182</v>
      </c>
      <c r="I46" s="34" t="s">
        <v>204</v>
      </c>
      <c r="J46" s="35"/>
      <c r="K46" s="35"/>
      <c r="L46" s="35"/>
      <c r="M46" s="35"/>
      <c r="N46" s="35"/>
      <c r="O46" s="36" t="s">
        <v>281</v>
      </c>
      <c r="P46" s="36" t="s">
        <v>282</v>
      </c>
      <c r="Q46" s="34" t="s">
        <v>283</v>
      </c>
      <c r="R46" s="37"/>
      <c r="S46" s="37"/>
    </row>
    <row r="47">
      <c r="A47" s="41" t="s">
        <v>279</v>
      </c>
      <c r="B47" s="34">
        <v>1.3</v>
      </c>
      <c r="C47" s="34" t="s">
        <v>284</v>
      </c>
      <c r="D47" s="35"/>
      <c r="E47" s="35"/>
      <c r="F47" s="35"/>
      <c r="G47" s="34" t="s">
        <v>205</v>
      </c>
      <c r="H47" s="36">
        <v>2015.0</v>
      </c>
      <c r="I47" s="34" t="s">
        <v>204</v>
      </c>
      <c r="J47" s="35"/>
      <c r="K47" s="36" t="s">
        <v>176</v>
      </c>
      <c r="L47" s="34" t="s">
        <v>188</v>
      </c>
      <c r="M47" s="34" t="s">
        <v>176</v>
      </c>
      <c r="N47" s="34" t="s">
        <v>188</v>
      </c>
      <c r="O47" s="35"/>
      <c r="P47" s="35"/>
      <c r="Q47" s="35"/>
      <c r="R47" s="37"/>
      <c r="S47" s="37"/>
    </row>
    <row r="48">
      <c r="A48" s="59" t="s">
        <v>279</v>
      </c>
      <c r="B48" s="34">
        <v>0.3</v>
      </c>
      <c r="C48" s="34" t="s">
        <v>285</v>
      </c>
      <c r="D48" s="35"/>
      <c r="E48" s="35"/>
      <c r="F48" s="35"/>
      <c r="G48" s="34" t="s">
        <v>207</v>
      </c>
      <c r="H48" s="34" t="s">
        <v>182</v>
      </c>
      <c r="I48" s="39" t="s">
        <v>204</v>
      </c>
      <c r="J48" s="40"/>
      <c r="K48" s="39" t="s">
        <v>216</v>
      </c>
      <c r="L48" s="35"/>
      <c r="M48" s="35"/>
      <c r="N48" s="35"/>
      <c r="O48" s="39" t="s">
        <v>286</v>
      </c>
      <c r="P48" s="35"/>
      <c r="Q48" s="35"/>
      <c r="R48" s="37"/>
      <c r="S48" s="37"/>
    </row>
    <row r="49">
      <c r="A49" s="41" t="s">
        <v>287</v>
      </c>
      <c r="B49" s="34" t="s">
        <v>288</v>
      </c>
      <c r="C49" s="34" t="s">
        <v>289</v>
      </c>
      <c r="D49" s="49" t="s">
        <v>231</v>
      </c>
      <c r="E49" s="43"/>
      <c r="F49" s="35"/>
      <c r="G49" s="35"/>
      <c r="H49" s="34" t="s">
        <v>182</v>
      </c>
      <c r="I49" s="34" t="s">
        <v>204</v>
      </c>
      <c r="J49" s="35"/>
      <c r="K49" s="35"/>
      <c r="L49" s="35"/>
      <c r="M49" s="35"/>
      <c r="N49" s="35"/>
      <c r="O49" s="47" t="s">
        <v>290</v>
      </c>
      <c r="P49" s="35"/>
      <c r="Q49" s="35"/>
      <c r="R49" s="37"/>
      <c r="S49" s="37"/>
    </row>
    <row r="50">
      <c r="A50" s="38" t="s">
        <v>291</v>
      </c>
      <c r="B50" s="34">
        <v>2160.0</v>
      </c>
      <c r="C50" s="55">
        <v>15500.0</v>
      </c>
      <c r="D50" s="49" t="s">
        <v>231</v>
      </c>
      <c r="E50" s="43"/>
      <c r="F50" s="35"/>
      <c r="G50" s="35"/>
      <c r="H50" s="35"/>
      <c r="I50" s="39" t="s">
        <v>204</v>
      </c>
      <c r="J50" s="40"/>
      <c r="K50" s="40"/>
      <c r="L50" s="35"/>
      <c r="M50" s="35"/>
      <c r="N50" s="35"/>
      <c r="O50" s="40"/>
      <c r="P50" s="47" t="s">
        <v>292</v>
      </c>
      <c r="Q50" s="35"/>
      <c r="R50" s="37"/>
      <c r="S50" s="37"/>
    </row>
    <row r="51">
      <c r="A51" s="38" t="s">
        <v>293</v>
      </c>
      <c r="B51" s="34" t="s">
        <v>294</v>
      </c>
      <c r="C51" s="55">
        <v>1.52E7</v>
      </c>
      <c r="D51" s="49" t="s">
        <v>231</v>
      </c>
      <c r="E51" s="43"/>
      <c r="F51" s="35"/>
      <c r="G51" s="35"/>
      <c r="H51" s="34" t="s">
        <v>182</v>
      </c>
      <c r="I51" s="39" t="s">
        <v>204</v>
      </c>
      <c r="J51" s="40"/>
      <c r="K51" s="39" t="s">
        <v>295</v>
      </c>
      <c r="L51" s="35"/>
      <c r="M51" s="35"/>
      <c r="N51" s="35"/>
      <c r="O51" s="39" t="s">
        <v>296</v>
      </c>
      <c r="P51" s="35"/>
      <c r="Q51" s="35"/>
      <c r="R51" s="37"/>
      <c r="S51" s="37"/>
    </row>
    <row r="52">
      <c r="A52" s="41" t="s">
        <v>297</v>
      </c>
      <c r="B52" s="34">
        <v>13.0</v>
      </c>
      <c r="C52" s="34" t="s">
        <v>186</v>
      </c>
      <c r="D52" s="35"/>
      <c r="E52" s="35"/>
      <c r="F52" s="35"/>
      <c r="G52" s="35"/>
      <c r="H52" s="36" t="s">
        <v>298</v>
      </c>
      <c r="I52" s="34" t="s">
        <v>204</v>
      </c>
      <c r="J52" s="35"/>
      <c r="K52" s="36" t="s">
        <v>176</v>
      </c>
      <c r="L52" s="34" t="s">
        <v>188</v>
      </c>
      <c r="M52" s="36" t="s">
        <v>176</v>
      </c>
      <c r="N52" s="34" t="s">
        <v>188</v>
      </c>
      <c r="O52" s="35"/>
      <c r="P52" s="35"/>
      <c r="Q52" s="35"/>
      <c r="R52" s="37"/>
      <c r="S52" s="37"/>
    </row>
    <row r="53">
      <c r="A53" s="60" t="s">
        <v>299</v>
      </c>
      <c r="B53" s="34" t="s">
        <v>300</v>
      </c>
      <c r="C53" s="34" t="s">
        <v>186</v>
      </c>
      <c r="D53" s="35"/>
      <c r="E53" s="35"/>
      <c r="F53" s="35"/>
      <c r="G53" s="35"/>
      <c r="H53" s="34" t="s">
        <v>182</v>
      </c>
      <c r="I53" s="42" t="s">
        <v>204</v>
      </c>
      <c r="J53" s="35"/>
      <c r="K53" s="35"/>
      <c r="L53" s="35"/>
      <c r="M53" s="35"/>
      <c r="N53" s="35"/>
      <c r="O53" s="35"/>
      <c r="P53" s="47" t="s">
        <v>301</v>
      </c>
      <c r="Q53" s="35"/>
      <c r="R53" s="37"/>
      <c r="S53" s="37"/>
    </row>
    <row r="54">
      <c r="A54" s="59" t="s">
        <v>302</v>
      </c>
      <c r="B54" s="34">
        <v>10.0</v>
      </c>
      <c r="C54" s="34" t="s">
        <v>303</v>
      </c>
      <c r="D54" s="35"/>
      <c r="E54" s="35"/>
      <c r="F54" s="35"/>
      <c r="G54" s="34" t="s">
        <v>304</v>
      </c>
      <c r="H54" s="34" t="s">
        <v>182</v>
      </c>
      <c r="I54" s="39" t="s">
        <v>305</v>
      </c>
      <c r="J54" s="40"/>
      <c r="K54" s="39" t="s">
        <v>216</v>
      </c>
      <c r="L54" s="35"/>
      <c r="M54" s="35"/>
      <c r="N54" s="35"/>
      <c r="O54" s="39">
        <v>45.0</v>
      </c>
      <c r="P54" s="35"/>
      <c r="Q54" s="35"/>
      <c r="R54" s="37"/>
      <c r="S54" s="37"/>
    </row>
    <row r="55">
      <c r="A55" s="61" t="s">
        <v>306</v>
      </c>
      <c r="B55" s="35"/>
      <c r="C55" s="35"/>
      <c r="D55" s="35"/>
      <c r="E55" s="35"/>
      <c r="F55" s="35"/>
      <c r="G55" s="35"/>
      <c r="H55" s="34" t="s">
        <v>182</v>
      </c>
      <c r="I55" s="39" t="s">
        <v>307</v>
      </c>
      <c r="J55" s="40"/>
      <c r="K55" s="39" t="s">
        <v>308</v>
      </c>
      <c r="L55" s="35"/>
      <c r="M55" s="35"/>
      <c r="N55" s="35"/>
      <c r="O55" s="39">
        <v>55.0</v>
      </c>
      <c r="P55" s="35"/>
      <c r="Q55" s="35"/>
      <c r="R55" s="37"/>
      <c r="S55" s="37"/>
    </row>
    <row r="56">
      <c r="A56" s="62" t="s">
        <v>309</v>
      </c>
      <c r="B56" s="35"/>
      <c r="C56" s="35"/>
      <c r="D56" s="35"/>
      <c r="E56" s="35"/>
      <c r="F56" s="35"/>
      <c r="G56" s="35"/>
      <c r="H56" s="34" t="s">
        <v>182</v>
      </c>
      <c r="I56" s="39" t="s">
        <v>307</v>
      </c>
      <c r="J56" s="40"/>
      <c r="K56" s="39" t="s">
        <v>310</v>
      </c>
      <c r="L56" s="35"/>
      <c r="M56" s="35"/>
      <c r="N56" s="35"/>
      <c r="O56" s="39">
        <v>55.0</v>
      </c>
      <c r="P56" s="35"/>
      <c r="Q56" s="35"/>
      <c r="R56" s="37"/>
      <c r="S56" s="37"/>
    </row>
    <row r="57">
      <c r="A57" s="41" t="s">
        <v>201</v>
      </c>
      <c r="B57" s="34">
        <v>14.0</v>
      </c>
      <c r="C57" s="34" t="s">
        <v>186</v>
      </c>
      <c r="D57" s="35"/>
      <c r="E57" s="35"/>
      <c r="F57" s="35"/>
      <c r="G57" s="35"/>
      <c r="H57" s="36">
        <v>2013.0</v>
      </c>
      <c r="I57" s="34" t="s">
        <v>311</v>
      </c>
      <c r="J57" s="35"/>
      <c r="K57" s="36" t="s">
        <v>176</v>
      </c>
      <c r="L57" s="34" t="s">
        <v>188</v>
      </c>
      <c r="M57" s="34" t="s">
        <v>176</v>
      </c>
      <c r="N57" s="34" t="s">
        <v>188</v>
      </c>
      <c r="O57" s="35"/>
      <c r="P57" s="35"/>
      <c r="Q57" s="35"/>
      <c r="R57" s="37"/>
      <c r="S57" s="37"/>
    </row>
    <row r="58">
      <c r="A58" s="38" t="s">
        <v>291</v>
      </c>
      <c r="B58" s="34" t="s">
        <v>312</v>
      </c>
      <c r="C58" s="55">
        <v>734000.0</v>
      </c>
      <c r="D58" s="49" t="s">
        <v>231</v>
      </c>
      <c r="E58" s="43"/>
      <c r="F58" s="35"/>
      <c r="G58" s="35"/>
      <c r="H58" s="35"/>
      <c r="I58" s="39" t="s">
        <v>311</v>
      </c>
      <c r="J58" s="40"/>
      <c r="K58" s="40"/>
      <c r="L58" s="35"/>
      <c r="M58" s="35"/>
      <c r="N58" s="35"/>
      <c r="O58" s="40"/>
      <c r="P58" s="47" t="s">
        <v>292</v>
      </c>
      <c r="Q58" s="35"/>
      <c r="R58" s="37"/>
      <c r="S58" s="37"/>
    </row>
    <row r="59">
      <c r="A59" s="38" t="s">
        <v>293</v>
      </c>
      <c r="B59" s="34">
        <v>5.2</v>
      </c>
      <c r="C59" s="55">
        <v>521000.0</v>
      </c>
      <c r="D59" s="49" t="s">
        <v>231</v>
      </c>
      <c r="E59" s="43"/>
      <c r="F59" s="35"/>
      <c r="G59" s="35"/>
      <c r="H59" s="34" t="s">
        <v>182</v>
      </c>
      <c r="I59" s="39" t="s">
        <v>311</v>
      </c>
      <c r="J59" s="40"/>
      <c r="K59" s="39" t="s">
        <v>295</v>
      </c>
      <c r="L59" s="35"/>
      <c r="M59" s="35"/>
      <c r="N59" s="35"/>
      <c r="O59" s="39" t="s">
        <v>296</v>
      </c>
      <c r="P59" s="35"/>
      <c r="Q59" s="35"/>
      <c r="R59" s="37"/>
      <c r="S59" s="37"/>
    </row>
    <row r="60">
      <c r="A60" s="41" t="s">
        <v>297</v>
      </c>
      <c r="B60" s="34">
        <v>38.0</v>
      </c>
      <c r="C60" s="34" t="s">
        <v>186</v>
      </c>
      <c r="D60" s="35"/>
      <c r="E60" s="35"/>
      <c r="F60" s="35"/>
      <c r="G60" s="35"/>
      <c r="H60" s="36" t="s">
        <v>298</v>
      </c>
      <c r="I60" s="34" t="s">
        <v>311</v>
      </c>
      <c r="J60" s="35"/>
      <c r="K60" s="36" t="s">
        <v>176</v>
      </c>
      <c r="L60" s="34" t="s">
        <v>188</v>
      </c>
      <c r="M60" s="36" t="s">
        <v>176</v>
      </c>
      <c r="N60" s="34" t="s">
        <v>188</v>
      </c>
      <c r="O60" s="35"/>
      <c r="P60" s="35"/>
      <c r="Q60" s="35"/>
      <c r="R60" s="37"/>
      <c r="S60" s="37"/>
    </row>
    <row r="61">
      <c r="A61" s="60" t="s">
        <v>313</v>
      </c>
      <c r="B61" s="42" t="s">
        <v>186</v>
      </c>
      <c r="C61" s="42" t="s">
        <v>186</v>
      </c>
      <c r="D61" s="63"/>
      <c r="E61" s="35"/>
      <c r="F61" s="35"/>
      <c r="G61" s="35"/>
      <c r="H61" s="34" t="s">
        <v>182</v>
      </c>
      <c r="I61" s="42" t="s">
        <v>311</v>
      </c>
      <c r="J61" s="35"/>
      <c r="K61" s="35"/>
      <c r="L61" s="35"/>
      <c r="M61" s="35"/>
      <c r="N61" s="35"/>
      <c r="O61" s="35"/>
      <c r="P61" s="42" t="s">
        <v>314</v>
      </c>
      <c r="Q61" s="35"/>
      <c r="R61" s="37"/>
      <c r="S61" s="37"/>
    </row>
    <row r="62">
      <c r="A62" s="60" t="s">
        <v>299</v>
      </c>
      <c r="B62" s="34">
        <v>9.88</v>
      </c>
      <c r="C62" s="34">
        <v>9.9E-5</v>
      </c>
      <c r="D62" s="35"/>
      <c r="E62" s="34" t="s">
        <v>315</v>
      </c>
      <c r="F62" s="34" t="s">
        <v>316</v>
      </c>
      <c r="G62" s="35"/>
      <c r="H62" s="34" t="s">
        <v>182</v>
      </c>
      <c r="I62" s="42" t="s">
        <v>317</v>
      </c>
      <c r="J62" s="35"/>
      <c r="K62" s="35"/>
      <c r="L62" s="35"/>
      <c r="M62" s="35"/>
      <c r="N62" s="35"/>
      <c r="O62" s="35"/>
      <c r="P62" s="47" t="s">
        <v>301</v>
      </c>
      <c r="Q62" s="35"/>
      <c r="R62" s="37"/>
      <c r="S62" s="37"/>
    </row>
    <row r="63">
      <c r="A63" s="41" t="s">
        <v>250</v>
      </c>
      <c r="B63" s="34">
        <v>7.0</v>
      </c>
      <c r="C63" s="34" t="s">
        <v>186</v>
      </c>
      <c r="D63" s="35"/>
      <c r="E63" s="35"/>
      <c r="F63" s="35"/>
      <c r="G63" s="35"/>
      <c r="H63" s="34" t="s">
        <v>182</v>
      </c>
      <c r="I63" s="34" t="s">
        <v>318</v>
      </c>
      <c r="J63" s="35"/>
      <c r="K63" s="35"/>
      <c r="L63" s="35"/>
      <c r="M63" s="35"/>
      <c r="N63" s="35"/>
      <c r="O63" s="36" t="s">
        <v>252</v>
      </c>
      <c r="P63" s="35"/>
      <c r="Q63" s="35"/>
      <c r="R63" s="37"/>
      <c r="S63" s="37"/>
    </row>
    <row r="64">
      <c r="A64" s="60" t="s">
        <v>319</v>
      </c>
      <c r="B64" s="35"/>
      <c r="C64" s="35"/>
      <c r="D64" s="35"/>
      <c r="E64" s="35"/>
      <c r="F64" s="35"/>
      <c r="G64" s="35"/>
      <c r="H64" s="34" t="s">
        <v>182</v>
      </c>
      <c r="I64" s="42" t="s">
        <v>320</v>
      </c>
      <c r="J64" s="35"/>
      <c r="K64" s="35"/>
      <c r="L64" s="35"/>
      <c r="M64" s="35"/>
      <c r="N64" s="35"/>
      <c r="O64" s="35"/>
      <c r="P64" s="35"/>
      <c r="Q64" s="35"/>
      <c r="R64" s="37"/>
      <c r="S64" s="37"/>
    </row>
    <row r="65">
      <c r="A65" s="41" t="s">
        <v>250</v>
      </c>
      <c r="B65" s="34">
        <v>54.0</v>
      </c>
      <c r="C65" s="34" t="s">
        <v>186</v>
      </c>
      <c r="D65" s="35"/>
      <c r="E65" s="35"/>
      <c r="F65" s="35"/>
      <c r="G65" s="35"/>
      <c r="H65" s="34" t="s">
        <v>182</v>
      </c>
      <c r="I65" s="34" t="s">
        <v>321</v>
      </c>
      <c r="J65" s="35"/>
      <c r="K65" s="35"/>
      <c r="L65" s="35"/>
      <c r="M65" s="35"/>
      <c r="N65" s="35"/>
      <c r="O65" s="35"/>
      <c r="P65" s="35"/>
      <c r="Q65" s="35"/>
      <c r="R65" s="37"/>
      <c r="S65" s="37"/>
    </row>
    <row r="66">
      <c r="A66" s="41" t="s">
        <v>88</v>
      </c>
      <c r="B66" s="35"/>
      <c r="C66" s="34">
        <v>0.03</v>
      </c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7"/>
      <c r="S66" s="37"/>
    </row>
    <row r="67">
      <c r="A67" s="64" t="s">
        <v>16</v>
      </c>
      <c r="B67" s="35"/>
      <c r="C67" s="65">
        <v>0.24</v>
      </c>
      <c r="D67" s="66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7"/>
      <c r="S67" s="37"/>
    </row>
    <row r="68">
      <c r="A68" s="41" t="s">
        <v>16</v>
      </c>
      <c r="B68" s="35"/>
      <c r="C68" s="34">
        <v>0.0815</v>
      </c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7"/>
      <c r="S68" s="37"/>
    </row>
    <row r="69">
      <c r="A69" s="41" t="s">
        <v>322</v>
      </c>
      <c r="B69" s="35"/>
      <c r="C69" s="34">
        <v>0.061</v>
      </c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67" t="s">
        <v>323</v>
      </c>
      <c r="Q69" s="35"/>
      <c r="R69" s="37"/>
      <c r="S69" s="37"/>
    </row>
    <row r="70">
      <c r="A70" s="68" t="s">
        <v>324</v>
      </c>
      <c r="B70" s="35"/>
      <c r="C70" s="34">
        <v>0.001388889</v>
      </c>
      <c r="D70" s="35"/>
      <c r="E70" s="34">
        <v>0.07</v>
      </c>
      <c r="F70" s="34">
        <v>0.84</v>
      </c>
      <c r="G70" s="35"/>
      <c r="H70" s="35"/>
      <c r="I70" s="35"/>
      <c r="J70" s="35"/>
      <c r="K70" s="35"/>
      <c r="L70" s="35"/>
      <c r="M70" s="35"/>
      <c r="N70" s="35"/>
      <c r="O70" s="35"/>
      <c r="P70" s="47" t="s">
        <v>325</v>
      </c>
      <c r="Q70" s="35"/>
      <c r="R70" s="37"/>
      <c r="S70" s="37"/>
    </row>
    <row r="71">
      <c r="A71" s="41" t="s">
        <v>326</v>
      </c>
      <c r="B71" s="35"/>
      <c r="C71" s="34">
        <v>0.066666667</v>
      </c>
      <c r="D71" s="35"/>
      <c r="E71" s="34">
        <v>0.68</v>
      </c>
      <c r="F71" s="34">
        <v>0.17</v>
      </c>
      <c r="G71" s="35"/>
      <c r="H71" s="35"/>
      <c r="I71" s="35"/>
      <c r="J71" s="35"/>
      <c r="K71" s="35"/>
      <c r="L71" s="35"/>
      <c r="M71" s="35"/>
      <c r="N71" s="35"/>
      <c r="O71" s="34" t="s">
        <v>327</v>
      </c>
      <c r="P71" s="36" t="s">
        <v>328</v>
      </c>
      <c r="Q71" s="35"/>
      <c r="R71" s="37"/>
      <c r="S71" s="37"/>
    </row>
    <row r="72">
      <c r="A72" s="41" t="s">
        <v>326</v>
      </c>
      <c r="B72" s="35"/>
      <c r="C72" s="34">
        <v>0.03125</v>
      </c>
      <c r="D72" s="35"/>
      <c r="E72" s="34">
        <v>1.2</v>
      </c>
      <c r="F72" s="34">
        <v>0.64</v>
      </c>
      <c r="G72" s="35"/>
      <c r="H72" s="35"/>
      <c r="I72" s="35"/>
      <c r="J72" s="35"/>
      <c r="K72" s="35"/>
      <c r="L72" s="35"/>
      <c r="M72" s="35"/>
      <c r="N72" s="35"/>
      <c r="O72" s="34" t="s">
        <v>327</v>
      </c>
      <c r="P72" s="36" t="s">
        <v>329</v>
      </c>
      <c r="Q72" s="35"/>
      <c r="R72" s="37"/>
      <c r="S72" s="37"/>
    </row>
    <row r="73">
      <c r="A73" s="38">
        <v>10.0</v>
      </c>
      <c r="B73" s="35"/>
      <c r="C73" s="34">
        <v>0.38</v>
      </c>
      <c r="D73" s="69"/>
      <c r="E73" s="34" t="s">
        <v>330</v>
      </c>
      <c r="F73" s="34" t="s">
        <v>331</v>
      </c>
      <c r="G73" s="35"/>
      <c r="H73" s="35"/>
      <c r="I73" s="40"/>
      <c r="J73" s="40"/>
      <c r="K73" s="40"/>
      <c r="L73" s="35"/>
      <c r="M73" s="35"/>
      <c r="N73" s="35"/>
      <c r="O73" s="40"/>
      <c r="P73" s="47" t="s">
        <v>332</v>
      </c>
      <c r="Q73" s="35"/>
      <c r="R73" s="37"/>
      <c r="S73" s="37"/>
    </row>
    <row r="74">
      <c r="A74" s="38">
        <v>15.0</v>
      </c>
      <c r="B74" s="35"/>
      <c r="C74" s="34">
        <v>0.07</v>
      </c>
      <c r="D74" s="35"/>
      <c r="E74" s="34" t="s">
        <v>333</v>
      </c>
      <c r="F74" s="34" t="s">
        <v>334</v>
      </c>
      <c r="G74" s="35"/>
      <c r="H74" s="35"/>
      <c r="I74" s="40"/>
      <c r="J74" s="40"/>
      <c r="K74" s="40"/>
      <c r="L74" s="35"/>
      <c r="M74" s="35"/>
      <c r="N74" s="35"/>
      <c r="O74" s="40"/>
      <c r="P74" s="47" t="s">
        <v>332</v>
      </c>
      <c r="Q74" s="35"/>
      <c r="R74" s="37"/>
      <c r="S74" s="37"/>
    </row>
    <row r="75">
      <c r="A75" s="68" t="s">
        <v>335</v>
      </c>
      <c r="B75" s="35"/>
      <c r="C75" s="55">
        <v>4.28036E-7</v>
      </c>
      <c r="D75" s="35"/>
      <c r="E75" s="34">
        <v>0.016</v>
      </c>
      <c r="F75" s="34">
        <v>623.0</v>
      </c>
      <c r="G75" s="35"/>
      <c r="H75" s="35"/>
      <c r="I75" s="35"/>
      <c r="J75" s="35"/>
      <c r="K75" s="35"/>
      <c r="L75" s="35"/>
      <c r="M75" s="35"/>
      <c r="N75" s="35"/>
      <c r="O75" s="35"/>
      <c r="P75" s="47" t="s">
        <v>325</v>
      </c>
      <c r="Q75" s="35"/>
      <c r="R75" s="37"/>
      <c r="S75" s="37"/>
    </row>
    <row r="76">
      <c r="A76" s="41" t="s">
        <v>336</v>
      </c>
      <c r="B76" s="35"/>
      <c r="C76" s="34" t="s">
        <v>337</v>
      </c>
      <c r="D76" s="42" t="s">
        <v>338</v>
      </c>
      <c r="E76" s="43"/>
      <c r="F76" s="35"/>
      <c r="G76" s="35"/>
      <c r="H76" s="35"/>
      <c r="I76" s="35"/>
      <c r="J76" s="35"/>
      <c r="K76" s="35"/>
      <c r="L76" s="35"/>
      <c r="M76" s="35"/>
      <c r="N76" s="35"/>
      <c r="O76" s="47" t="s">
        <v>339</v>
      </c>
      <c r="P76" s="47" t="s">
        <v>340</v>
      </c>
      <c r="Q76" s="35"/>
      <c r="R76" s="37"/>
      <c r="S76" s="37"/>
    </row>
    <row r="77">
      <c r="A77" s="41" t="s">
        <v>223</v>
      </c>
      <c r="B77" s="34" t="s">
        <v>341</v>
      </c>
      <c r="C77" s="34" t="s">
        <v>342</v>
      </c>
      <c r="D77" s="35"/>
      <c r="E77" s="46"/>
      <c r="F77" s="35"/>
      <c r="G77" s="42" t="s">
        <v>203</v>
      </c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7"/>
      <c r="S77" s="37"/>
    </row>
    <row r="78">
      <c r="A78" s="41" t="s">
        <v>343</v>
      </c>
      <c r="B78" s="35"/>
      <c r="C78" s="34">
        <v>0.022619048</v>
      </c>
      <c r="D78" s="35"/>
      <c r="E78" s="34">
        <v>1.9</v>
      </c>
      <c r="F78" s="34">
        <v>1.4</v>
      </c>
      <c r="G78" s="35"/>
      <c r="H78" s="35"/>
      <c r="I78" s="35"/>
      <c r="J78" s="35"/>
      <c r="K78" s="35"/>
      <c r="L78" s="35"/>
      <c r="M78" s="35"/>
      <c r="N78" s="35"/>
      <c r="O78" s="35"/>
      <c r="P78" s="47" t="s">
        <v>325</v>
      </c>
      <c r="Q78" s="35"/>
      <c r="R78" s="37"/>
      <c r="S78" s="37"/>
    </row>
    <row r="79">
      <c r="A79" s="41" t="s">
        <v>344</v>
      </c>
      <c r="B79" s="35"/>
      <c r="C79" s="34">
        <v>0.57</v>
      </c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67" t="s">
        <v>323</v>
      </c>
      <c r="Q79" s="35"/>
      <c r="R79" s="37"/>
      <c r="S79" s="37"/>
    </row>
    <row r="80">
      <c r="A80" s="41" t="s">
        <v>345</v>
      </c>
      <c r="B80" s="35"/>
      <c r="C80" s="34">
        <v>0.57</v>
      </c>
      <c r="D80" s="35"/>
      <c r="E80" s="34" t="s">
        <v>346</v>
      </c>
      <c r="F80" s="34" t="s">
        <v>347</v>
      </c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7"/>
      <c r="S80" s="37"/>
    </row>
    <row r="81">
      <c r="A81" s="41" t="s">
        <v>348</v>
      </c>
      <c r="B81" s="35"/>
      <c r="C81" s="34">
        <v>6.11111E-4</v>
      </c>
      <c r="D81" s="35"/>
      <c r="E81" s="34">
        <v>0.11</v>
      </c>
      <c r="F81" s="34">
        <v>3.0</v>
      </c>
      <c r="G81" s="35"/>
      <c r="H81" s="35"/>
      <c r="I81" s="35"/>
      <c r="J81" s="35"/>
      <c r="K81" s="35"/>
      <c r="L81" s="35"/>
      <c r="M81" s="35"/>
      <c r="N81" s="35"/>
      <c r="O81" s="35"/>
      <c r="P81" s="36" t="s">
        <v>248</v>
      </c>
      <c r="Q81" s="35"/>
      <c r="R81" s="37"/>
      <c r="S81" s="37"/>
    </row>
    <row r="82">
      <c r="A82" s="41" t="s">
        <v>349</v>
      </c>
      <c r="B82" s="35"/>
      <c r="C82" s="34">
        <v>1.66667E-4</v>
      </c>
      <c r="D82" s="35"/>
      <c r="E82" s="34">
        <v>0.033</v>
      </c>
      <c r="F82" s="34">
        <v>3.3</v>
      </c>
      <c r="G82" s="35"/>
      <c r="H82" s="35"/>
      <c r="I82" s="35"/>
      <c r="J82" s="35"/>
      <c r="K82" s="35"/>
      <c r="L82" s="35"/>
      <c r="M82" s="35"/>
      <c r="N82" s="35"/>
      <c r="O82" s="35"/>
      <c r="P82" s="47" t="s">
        <v>325</v>
      </c>
      <c r="Q82" s="35"/>
      <c r="R82" s="37"/>
      <c r="S82" s="37"/>
    </row>
    <row r="83">
      <c r="A83" s="41" t="s">
        <v>350</v>
      </c>
      <c r="B83" s="35"/>
      <c r="C83" s="34">
        <v>1.92982E-4</v>
      </c>
      <c r="D83" s="35"/>
      <c r="E83" s="34">
        <v>0.022</v>
      </c>
      <c r="F83" s="34">
        <v>1.9</v>
      </c>
      <c r="G83" s="35"/>
      <c r="H83" s="35"/>
      <c r="I83" s="35"/>
      <c r="J83" s="35"/>
      <c r="K83" s="35"/>
      <c r="L83" s="35"/>
      <c r="M83" s="35"/>
      <c r="N83" s="35"/>
      <c r="O83" s="35"/>
      <c r="P83" s="56" t="s">
        <v>248</v>
      </c>
      <c r="Q83" s="35"/>
      <c r="R83" s="37"/>
      <c r="S83" s="37"/>
    </row>
    <row r="84">
      <c r="A84" s="41" t="s">
        <v>351</v>
      </c>
      <c r="B84" s="35"/>
      <c r="C84" s="34">
        <v>2.5E-6</v>
      </c>
      <c r="D84" s="35"/>
      <c r="E84" s="34">
        <v>0.246</v>
      </c>
      <c r="F84" s="34">
        <v>1640.0</v>
      </c>
      <c r="G84" s="35"/>
      <c r="H84" s="35"/>
      <c r="I84" s="35"/>
      <c r="J84" s="35"/>
      <c r="K84" s="35"/>
      <c r="L84" s="35"/>
      <c r="M84" s="35"/>
      <c r="N84" s="35"/>
      <c r="O84" s="35"/>
      <c r="P84" s="47" t="s">
        <v>325</v>
      </c>
      <c r="Q84" s="35"/>
      <c r="R84" s="37"/>
      <c r="S84" s="37"/>
    </row>
    <row r="85">
      <c r="A85" s="41" t="s">
        <v>352</v>
      </c>
      <c r="B85" s="35"/>
      <c r="C85" s="55">
        <v>1.24378E-5</v>
      </c>
      <c r="D85" s="35"/>
      <c r="E85" s="34">
        <v>0.005</v>
      </c>
      <c r="F85" s="34">
        <v>6.7</v>
      </c>
      <c r="G85" s="35"/>
      <c r="H85" s="35"/>
      <c r="I85" s="35"/>
      <c r="J85" s="35"/>
      <c r="K85" s="35"/>
      <c r="L85" s="35"/>
      <c r="M85" s="35"/>
      <c r="N85" s="35"/>
      <c r="O85" s="34" t="s">
        <v>327</v>
      </c>
      <c r="P85" s="36" t="s">
        <v>353</v>
      </c>
      <c r="Q85" s="35"/>
      <c r="R85" s="37"/>
      <c r="S85" s="37"/>
    </row>
    <row r="86">
      <c r="A86" s="41" t="s">
        <v>352</v>
      </c>
      <c r="B86" s="35"/>
      <c r="C86" s="55">
        <v>8.15603E-5</v>
      </c>
      <c r="D86" s="35"/>
      <c r="E86" s="34">
        <v>0.023</v>
      </c>
      <c r="F86" s="34">
        <v>4.7</v>
      </c>
      <c r="G86" s="35"/>
      <c r="H86" s="35"/>
      <c r="I86" s="35"/>
      <c r="J86" s="35"/>
      <c r="K86" s="35"/>
      <c r="L86" s="35"/>
      <c r="M86" s="35"/>
      <c r="N86" s="35"/>
      <c r="O86" s="34" t="s">
        <v>327</v>
      </c>
      <c r="P86" s="36" t="s">
        <v>354</v>
      </c>
      <c r="Q86" s="35"/>
      <c r="R86" s="37"/>
      <c r="S86" s="37"/>
    </row>
    <row r="87">
      <c r="A87" s="41" t="s">
        <v>352</v>
      </c>
      <c r="B87" s="35"/>
      <c r="C87" s="55">
        <v>4.16667E-5</v>
      </c>
      <c r="D87" s="35"/>
      <c r="E87" s="34">
        <v>0.012</v>
      </c>
      <c r="F87" s="34">
        <v>4.8</v>
      </c>
      <c r="G87" s="35"/>
      <c r="H87" s="35"/>
      <c r="I87" s="35"/>
      <c r="J87" s="35"/>
      <c r="K87" s="35"/>
      <c r="L87" s="35"/>
      <c r="M87" s="35"/>
      <c r="N87" s="35"/>
      <c r="O87" s="35"/>
      <c r="P87" s="47" t="s">
        <v>325</v>
      </c>
      <c r="Q87" s="35"/>
      <c r="R87" s="37"/>
      <c r="S87" s="37"/>
    </row>
    <row r="88">
      <c r="A88" s="41" t="s">
        <v>355</v>
      </c>
      <c r="B88" s="34">
        <v>1.0</v>
      </c>
      <c r="C88" s="34" t="s">
        <v>356</v>
      </c>
      <c r="D88" s="35"/>
      <c r="E88" s="35"/>
      <c r="F88" s="35"/>
      <c r="G88" s="34" t="s">
        <v>203</v>
      </c>
      <c r="H88" s="35"/>
      <c r="I88" s="35"/>
      <c r="J88" s="35"/>
      <c r="K88" s="35"/>
      <c r="L88" s="35"/>
      <c r="M88" s="35"/>
      <c r="N88" s="35"/>
      <c r="O88" s="35"/>
      <c r="P88" s="36" t="s">
        <v>243</v>
      </c>
      <c r="Q88" s="35"/>
      <c r="R88" s="37"/>
      <c r="S88" s="37"/>
    </row>
    <row r="89">
      <c r="A89" s="41" t="s">
        <v>355</v>
      </c>
      <c r="B89" s="34">
        <v>0.4</v>
      </c>
      <c r="C89" s="34" t="s">
        <v>357</v>
      </c>
      <c r="D89" s="35"/>
      <c r="E89" s="35"/>
      <c r="F89" s="35"/>
      <c r="G89" s="34" t="s">
        <v>205</v>
      </c>
      <c r="H89" s="35"/>
      <c r="I89" s="35"/>
      <c r="J89" s="35"/>
      <c r="K89" s="35"/>
      <c r="L89" s="35"/>
      <c r="M89" s="35"/>
      <c r="N89" s="35"/>
      <c r="O89" s="35"/>
      <c r="P89" s="36" t="s">
        <v>243</v>
      </c>
      <c r="Q89" s="35"/>
      <c r="R89" s="37"/>
      <c r="S89" s="37"/>
    </row>
    <row r="90">
      <c r="A90" s="41" t="s">
        <v>355</v>
      </c>
      <c r="B90" s="34">
        <v>1.0</v>
      </c>
      <c r="C90" s="34" t="s">
        <v>358</v>
      </c>
      <c r="D90" s="35"/>
      <c r="E90" s="35"/>
      <c r="F90" s="35"/>
      <c r="G90" s="34" t="s">
        <v>207</v>
      </c>
      <c r="H90" s="35"/>
      <c r="I90" s="35"/>
      <c r="J90" s="35"/>
      <c r="K90" s="35"/>
      <c r="L90" s="35"/>
      <c r="M90" s="35"/>
      <c r="N90" s="35"/>
      <c r="O90" s="35"/>
      <c r="P90" s="36" t="s">
        <v>243</v>
      </c>
      <c r="Q90" s="35"/>
      <c r="R90" s="37"/>
      <c r="S90" s="37"/>
    </row>
    <row r="91">
      <c r="A91" s="41" t="s">
        <v>359</v>
      </c>
      <c r="B91" s="34">
        <v>0.2</v>
      </c>
      <c r="C91" s="34" t="s">
        <v>360</v>
      </c>
      <c r="D91" s="35"/>
      <c r="E91" s="35"/>
      <c r="F91" s="35"/>
      <c r="G91" s="34" t="s">
        <v>203</v>
      </c>
      <c r="H91" s="35"/>
      <c r="I91" s="35"/>
      <c r="J91" s="35"/>
      <c r="K91" s="35"/>
      <c r="L91" s="35"/>
      <c r="M91" s="35"/>
      <c r="N91" s="35"/>
      <c r="O91" s="35"/>
      <c r="P91" s="36" t="s">
        <v>243</v>
      </c>
      <c r="Q91" s="35"/>
      <c r="R91" s="37"/>
      <c r="S91" s="37"/>
    </row>
    <row r="92">
      <c r="A92" s="41" t="s">
        <v>359</v>
      </c>
      <c r="B92" s="34" t="s">
        <v>361</v>
      </c>
      <c r="C92" s="34" t="s">
        <v>362</v>
      </c>
      <c r="D92" s="35"/>
      <c r="E92" s="35"/>
      <c r="F92" s="35"/>
      <c r="G92" s="34" t="s">
        <v>205</v>
      </c>
      <c r="H92" s="35"/>
      <c r="I92" s="35"/>
      <c r="J92" s="35"/>
      <c r="K92" s="35"/>
      <c r="L92" s="35"/>
      <c r="M92" s="35"/>
      <c r="N92" s="35"/>
      <c r="O92" s="35"/>
      <c r="P92" s="36" t="s">
        <v>243</v>
      </c>
      <c r="Q92" s="35"/>
      <c r="R92" s="37"/>
      <c r="S92" s="37"/>
    </row>
    <row r="93">
      <c r="A93" s="41" t="s">
        <v>359</v>
      </c>
      <c r="B93" s="34" t="s">
        <v>361</v>
      </c>
      <c r="C93" s="34" t="s">
        <v>363</v>
      </c>
      <c r="D93" s="35"/>
      <c r="E93" s="35"/>
      <c r="F93" s="35"/>
      <c r="G93" s="34" t="s">
        <v>207</v>
      </c>
      <c r="H93" s="35"/>
      <c r="I93" s="35"/>
      <c r="J93" s="35"/>
      <c r="K93" s="35"/>
      <c r="L93" s="35"/>
      <c r="M93" s="35"/>
      <c r="N93" s="35"/>
      <c r="O93" s="35"/>
      <c r="P93" s="36" t="s">
        <v>243</v>
      </c>
      <c r="Q93" s="35"/>
      <c r="R93" s="37"/>
      <c r="S93" s="37"/>
    </row>
    <row r="94">
      <c r="A94" s="41" t="s">
        <v>364</v>
      </c>
      <c r="B94" s="35"/>
      <c r="C94" s="34">
        <v>1.17276E-4</v>
      </c>
      <c r="D94" s="35"/>
      <c r="E94" s="34">
        <v>0.0577</v>
      </c>
      <c r="F94" s="34">
        <v>8.2</v>
      </c>
      <c r="G94" s="35"/>
      <c r="H94" s="35"/>
      <c r="I94" s="35"/>
      <c r="J94" s="35"/>
      <c r="K94" s="35"/>
      <c r="L94" s="35"/>
      <c r="M94" s="35"/>
      <c r="N94" s="35"/>
      <c r="O94" s="35"/>
      <c r="P94" s="56" t="s">
        <v>248</v>
      </c>
      <c r="Q94" s="35"/>
      <c r="R94" s="37"/>
      <c r="S94" s="37"/>
    </row>
    <row r="95">
      <c r="A95" s="41" t="s">
        <v>365</v>
      </c>
      <c r="B95" s="35"/>
      <c r="C95" s="34">
        <v>9.38697E-4</v>
      </c>
      <c r="D95" s="35"/>
      <c r="E95" s="34">
        <v>0.049</v>
      </c>
      <c r="F95" s="34">
        <v>0.87</v>
      </c>
      <c r="G95" s="35"/>
      <c r="H95" s="35"/>
      <c r="I95" s="35"/>
      <c r="J95" s="35"/>
      <c r="K95" s="35"/>
      <c r="L95" s="35"/>
      <c r="M95" s="35"/>
      <c r="N95" s="35"/>
      <c r="O95" s="35"/>
      <c r="P95" s="47" t="s">
        <v>325</v>
      </c>
      <c r="Q95" s="35"/>
      <c r="R95" s="37"/>
      <c r="S95" s="37"/>
    </row>
    <row r="96">
      <c r="A96" s="41" t="s">
        <v>366</v>
      </c>
      <c r="B96" s="35"/>
      <c r="C96" s="34">
        <v>4.07407E-4</v>
      </c>
      <c r="D96" s="35"/>
      <c r="E96" s="34">
        <v>0.022</v>
      </c>
      <c r="F96" s="34">
        <v>0.9</v>
      </c>
      <c r="G96" s="35"/>
      <c r="H96" s="35"/>
      <c r="I96" s="35"/>
      <c r="J96" s="35"/>
      <c r="K96" s="35"/>
      <c r="L96" s="35"/>
      <c r="M96" s="35"/>
      <c r="N96" s="35"/>
      <c r="O96" s="35"/>
      <c r="P96" s="56" t="s">
        <v>248</v>
      </c>
      <c r="Q96" s="35"/>
      <c r="R96" s="37"/>
      <c r="S96" s="37"/>
    </row>
    <row r="97">
      <c r="A97" s="41" t="s">
        <v>79</v>
      </c>
      <c r="B97" s="35"/>
      <c r="C97" s="34">
        <v>0.07</v>
      </c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7"/>
      <c r="S97" s="37"/>
    </row>
    <row r="98">
      <c r="A98" s="41" t="s">
        <v>367</v>
      </c>
      <c r="B98" s="35"/>
      <c r="C98" s="55">
        <v>2.85714E-5</v>
      </c>
      <c r="D98" s="35"/>
      <c r="E98" s="34">
        <v>0.006</v>
      </c>
      <c r="F98" s="34">
        <v>3.5</v>
      </c>
      <c r="G98" s="35"/>
      <c r="H98" s="35"/>
      <c r="I98" s="35"/>
      <c r="J98" s="35"/>
      <c r="K98" s="35"/>
      <c r="L98" s="35"/>
      <c r="M98" s="35"/>
      <c r="N98" s="35"/>
      <c r="O98" s="35"/>
      <c r="P98" s="47" t="s">
        <v>325</v>
      </c>
      <c r="Q98" s="35"/>
      <c r="R98" s="37"/>
      <c r="S98" s="37"/>
    </row>
    <row r="99">
      <c r="A99" s="41" t="s">
        <v>368</v>
      </c>
      <c r="B99" s="35"/>
      <c r="C99" s="34">
        <v>0.0025</v>
      </c>
      <c r="D99" s="35"/>
      <c r="E99" s="34">
        <v>0.6</v>
      </c>
      <c r="F99" s="34">
        <v>4.0</v>
      </c>
      <c r="G99" s="35"/>
      <c r="H99" s="35"/>
      <c r="I99" s="35"/>
      <c r="J99" s="35"/>
      <c r="K99" s="35"/>
      <c r="L99" s="35"/>
      <c r="M99" s="35"/>
      <c r="N99" s="35"/>
      <c r="O99" s="34" t="s">
        <v>369</v>
      </c>
      <c r="P99" s="47" t="s">
        <v>370</v>
      </c>
      <c r="Q99" s="35"/>
      <c r="R99" s="37"/>
      <c r="S99" s="37"/>
    </row>
    <row r="100">
      <c r="A100" s="41" t="s">
        <v>81</v>
      </c>
      <c r="B100" s="35"/>
      <c r="C100" s="34">
        <v>0.009633333</v>
      </c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7"/>
      <c r="S100" s="37"/>
    </row>
    <row r="101">
      <c r="A101" s="64" t="s">
        <v>12</v>
      </c>
      <c r="B101" s="35"/>
      <c r="C101" s="65">
        <v>12.0</v>
      </c>
      <c r="D101" s="66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7"/>
      <c r="S101" s="37"/>
    </row>
    <row r="102">
      <c r="A102" s="41" t="s">
        <v>87</v>
      </c>
      <c r="B102" s="35"/>
      <c r="C102" s="34">
        <v>1.0</v>
      </c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7"/>
      <c r="S102" s="37"/>
    </row>
    <row r="103">
      <c r="A103" s="41" t="s">
        <v>93</v>
      </c>
      <c r="B103" s="35"/>
      <c r="C103" s="34">
        <v>0.226</v>
      </c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7"/>
      <c r="S103" s="37"/>
    </row>
    <row r="104">
      <c r="A104" s="41" t="s">
        <v>371</v>
      </c>
      <c r="B104" s="35"/>
      <c r="C104" s="34">
        <v>1.06061E-4</v>
      </c>
      <c r="D104" s="35"/>
      <c r="E104" s="34">
        <v>0.028</v>
      </c>
      <c r="F104" s="34">
        <v>4.4</v>
      </c>
      <c r="G104" s="35"/>
      <c r="H104" s="35"/>
      <c r="I104" s="35"/>
      <c r="J104" s="35"/>
      <c r="K104" s="35"/>
      <c r="L104" s="35"/>
      <c r="M104" s="35"/>
      <c r="N104" s="35"/>
      <c r="O104" s="35"/>
      <c r="P104" s="56" t="s">
        <v>248</v>
      </c>
      <c r="Q104" s="35"/>
      <c r="R104" s="37"/>
      <c r="S104" s="37"/>
    </row>
    <row r="105">
      <c r="A105" s="41" t="s">
        <v>372</v>
      </c>
      <c r="B105" s="35"/>
      <c r="C105" s="55">
        <v>4.16667E-5</v>
      </c>
      <c r="D105" s="35"/>
      <c r="E105" s="34">
        <v>0.06</v>
      </c>
      <c r="F105" s="34">
        <v>24.0</v>
      </c>
      <c r="G105" s="35"/>
      <c r="H105" s="35"/>
      <c r="I105" s="35"/>
      <c r="J105" s="35"/>
      <c r="K105" s="35"/>
      <c r="L105" s="35"/>
      <c r="M105" s="35"/>
      <c r="N105" s="35"/>
      <c r="O105" s="35"/>
      <c r="P105" s="47" t="s">
        <v>325</v>
      </c>
      <c r="Q105" s="35"/>
      <c r="R105" s="37"/>
      <c r="S105" s="37"/>
    </row>
    <row r="106">
      <c r="A106" s="41" t="s">
        <v>373</v>
      </c>
      <c r="B106" s="35"/>
      <c r="C106" s="55">
        <v>9.55556E-5</v>
      </c>
      <c r="D106" s="35"/>
      <c r="E106" s="34">
        <v>0.043</v>
      </c>
      <c r="F106" s="34">
        <v>7.5</v>
      </c>
      <c r="G106" s="35"/>
      <c r="H106" s="35"/>
      <c r="I106" s="35"/>
      <c r="J106" s="35"/>
      <c r="K106" s="35"/>
      <c r="L106" s="35"/>
      <c r="M106" s="35"/>
      <c r="N106" s="35"/>
      <c r="O106" s="35"/>
      <c r="P106" s="56" t="s">
        <v>248</v>
      </c>
      <c r="Q106" s="35"/>
      <c r="R106" s="37"/>
      <c r="S106" s="37"/>
    </row>
    <row r="107">
      <c r="A107" s="41" t="s">
        <v>374</v>
      </c>
      <c r="B107" s="35"/>
      <c r="C107" s="34" t="s">
        <v>375</v>
      </c>
      <c r="D107" s="42" t="s">
        <v>196</v>
      </c>
      <c r="E107" s="63"/>
      <c r="F107" s="35"/>
      <c r="G107" s="35"/>
      <c r="H107" s="35"/>
      <c r="I107" s="35"/>
      <c r="J107" s="35"/>
      <c r="K107" s="35"/>
      <c r="L107" s="35"/>
      <c r="M107" s="35"/>
      <c r="N107" s="35"/>
      <c r="O107" s="34" t="s">
        <v>376</v>
      </c>
      <c r="P107" s="36" t="s">
        <v>377</v>
      </c>
      <c r="Q107" s="35"/>
      <c r="R107" s="37"/>
      <c r="S107" s="37"/>
    </row>
    <row r="108">
      <c r="A108" s="41" t="s">
        <v>90</v>
      </c>
      <c r="B108" s="35"/>
      <c r="C108" s="34">
        <v>5.0E-5</v>
      </c>
      <c r="D108" s="35"/>
      <c r="E108" s="70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70"/>
      <c r="Q108" s="35"/>
      <c r="R108" s="37"/>
      <c r="S108" s="37"/>
    </row>
    <row r="109">
      <c r="A109" s="41" t="s">
        <v>250</v>
      </c>
      <c r="B109" s="35"/>
      <c r="C109" s="55">
        <v>1.76941E-5</v>
      </c>
      <c r="D109" s="35"/>
      <c r="E109" s="34">
        <v>0.031</v>
      </c>
      <c r="F109" s="34">
        <v>29.2</v>
      </c>
      <c r="G109" s="35"/>
      <c r="H109" s="35"/>
      <c r="I109" s="35"/>
      <c r="J109" s="35"/>
      <c r="K109" s="35"/>
      <c r="L109" s="35"/>
      <c r="M109" s="35"/>
      <c r="N109" s="35"/>
      <c r="O109" s="35"/>
      <c r="P109" s="56" t="s">
        <v>248</v>
      </c>
      <c r="Q109" s="35"/>
      <c r="R109" s="37"/>
      <c r="S109" s="37"/>
    </row>
    <row r="110">
      <c r="A110" s="41" t="s">
        <v>29</v>
      </c>
      <c r="B110" s="35"/>
      <c r="C110" s="34">
        <v>0.38</v>
      </c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7"/>
      <c r="S110" s="37"/>
    </row>
    <row r="111">
      <c r="A111" s="41" t="s">
        <v>43</v>
      </c>
      <c r="B111" s="35"/>
      <c r="C111" s="34">
        <v>0.05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7"/>
      <c r="S111" s="37"/>
    </row>
    <row r="112">
      <c r="A112" s="71" t="s">
        <v>33</v>
      </c>
      <c r="B112" s="35"/>
      <c r="C112" s="72">
        <v>0.15</v>
      </c>
      <c r="D112" s="73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7"/>
      <c r="S112" s="37"/>
    </row>
    <row r="113">
      <c r="A113" s="41" t="s">
        <v>35</v>
      </c>
      <c r="B113" s="35"/>
      <c r="C113" s="34">
        <v>0.12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7"/>
      <c r="S113" s="37"/>
    </row>
    <row r="114">
      <c r="A114" s="41" t="s">
        <v>45</v>
      </c>
      <c r="B114" s="35"/>
      <c r="C114" s="34">
        <v>0.42</v>
      </c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7"/>
      <c r="S114" s="37"/>
    </row>
    <row r="115">
      <c r="A115" s="41" t="s">
        <v>37</v>
      </c>
      <c r="B115" s="35"/>
      <c r="C115" s="34">
        <v>0.01</v>
      </c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7"/>
      <c r="S115" s="37"/>
    </row>
    <row r="116">
      <c r="A116" s="41" t="s">
        <v>39</v>
      </c>
      <c r="B116" s="35"/>
      <c r="C116" s="34">
        <v>0.01</v>
      </c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7"/>
      <c r="S116" s="37"/>
    </row>
    <row r="117">
      <c r="A117" s="41" t="s">
        <v>41</v>
      </c>
      <c r="B117" s="35"/>
      <c r="C117" s="34">
        <v>0.11</v>
      </c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7"/>
      <c r="S117" s="37"/>
    </row>
    <row r="118">
      <c r="A118" s="41" t="s">
        <v>378</v>
      </c>
      <c r="B118" s="35"/>
      <c r="C118" s="34">
        <v>0.001833333</v>
      </c>
      <c r="D118" s="35"/>
      <c r="E118" s="34">
        <v>0.11</v>
      </c>
      <c r="F118" s="34">
        <v>1.0</v>
      </c>
      <c r="G118" s="35"/>
      <c r="H118" s="35"/>
      <c r="I118" s="35"/>
      <c r="J118" s="35"/>
      <c r="K118" s="35"/>
      <c r="L118" s="35"/>
      <c r="M118" s="35"/>
      <c r="N118" s="35"/>
      <c r="O118" s="35"/>
      <c r="P118" s="47" t="s">
        <v>325</v>
      </c>
      <c r="Q118" s="35"/>
      <c r="R118" s="37"/>
      <c r="S118" s="37"/>
    </row>
    <row r="119">
      <c r="A119" s="41" t="s">
        <v>47</v>
      </c>
      <c r="B119" s="35"/>
      <c r="C119" s="55">
        <v>3.31728E-5</v>
      </c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7"/>
      <c r="S119" s="37"/>
    </row>
    <row r="120">
      <c r="A120" s="68" t="s">
        <v>379</v>
      </c>
      <c r="B120" s="35"/>
      <c r="C120" s="34">
        <v>2.6936E-4</v>
      </c>
      <c r="D120" s="35"/>
      <c r="E120" s="34">
        <v>0.16</v>
      </c>
      <c r="F120" s="34">
        <v>9.9</v>
      </c>
      <c r="G120" s="35"/>
      <c r="H120" s="35"/>
      <c r="I120" s="35"/>
      <c r="J120" s="35"/>
      <c r="K120" s="35"/>
      <c r="L120" s="35"/>
      <c r="M120" s="35"/>
      <c r="N120" s="35"/>
      <c r="O120" s="35"/>
      <c r="P120" s="47" t="s">
        <v>325</v>
      </c>
      <c r="Q120" s="35"/>
      <c r="R120" s="37"/>
      <c r="S120" s="37"/>
    </row>
    <row r="121">
      <c r="A121" s="41">
        <v>1.0</v>
      </c>
      <c r="B121" s="34" t="s">
        <v>380</v>
      </c>
      <c r="C121" s="34" t="s">
        <v>381</v>
      </c>
      <c r="D121" s="35"/>
      <c r="E121" s="35"/>
      <c r="F121" s="35"/>
      <c r="G121" s="34" t="s">
        <v>271</v>
      </c>
      <c r="H121" s="35"/>
      <c r="I121" s="35"/>
      <c r="J121" s="35"/>
      <c r="K121" s="35"/>
      <c r="L121" s="35"/>
      <c r="M121" s="35"/>
      <c r="N121" s="35"/>
      <c r="O121" s="35"/>
      <c r="P121" s="36" t="s">
        <v>273</v>
      </c>
      <c r="Q121" s="35"/>
      <c r="R121" s="37"/>
      <c r="S121" s="37"/>
    </row>
    <row r="122">
      <c r="A122" s="41" t="s">
        <v>382</v>
      </c>
      <c r="B122" s="34" t="s">
        <v>383</v>
      </c>
      <c r="C122" s="34" t="s">
        <v>384</v>
      </c>
      <c r="D122" s="35"/>
      <c r="E122" s="53"/>
      <c r="F122" s="54"/>
      <c r="G122" s="34" t="s">
        <v>271</v>
      </c>
      <c r="H122" s="35"/>
      <c r="I122" s="35"/>
      <c r="J122" s="35"/>
      <c r="K122" s="35"/>
      <c r="L122" s="35"/>
      <c r="M122" s="35"/>
      <c r="N122" s="35"/>
      <c r="O122" s="35"/>
      <c r="P122" s="36" t="s">
        <v>273</v>
      </c>
      <c r="Q122" s="35"/>
      <c r="R122" s="37"/>
      <c r="S122" s="37"/>
    </row>
    <row r="123">
      <c r="A123" s="41" t="s">
        <v>385</v>
      </c>
      <c r="B123" s="34" t="s">
        <v>386</v>
      </c>
      <c r="C123" s="34" t="s">
        <v>387</v>
      </c>
      <c r="D123" s="35"/>
      <c r="E123" s="53"/>
      <c r="F123" s="54"/>
      <c r="G123" s="34" t="s">
        <v>271</v>
      </c>
      <c r="H123" s="35"/>
      <c r="I123" s="35"/>
      <c r="J123" s="35"/>
      <c r="K123" s="35"/>
      <c r="L123" s="35"/>
      <c r="M123" s="35"/>
      <c r="N123" s="35"/>
      <c r="O123" s="35"/>
      <c r="P123" s="36" t="s">
        <v>273</v>
      </c>
      <c r="Q123" s="35"/>
      <c r="R123" s="37"/>
      <c r="S123" s="37"/>
    </row>
    <row r="124">
      <c r="A124" s="41">
        <v>2.0</v>
      </c>
      <c r="B124" s="34" t="s">
        <v>388</v>
      </c>
      <c r="C124" s="34" t="s">
        <v>389</v>
      </c>
      <c r="D124" s="35"/>
      <c r="E124" s="53"/>
      <c r="F124" s="54"/>
      <c r="G124" s="34" t="s">
        <v>271</v>
      </c>
      <c r="H124" s="35"/>
      <c r="I124" s="35"/>
      <c r="J124" s="35"/>
      <c r="K124" s="35"/>
      <c r="L124" s="35"/>
      <c r="M124" s="35"/>
      <c r="N124" s="35"/>
      <c r="O124" s="35"/>
      <c r="P124" s="36" t="s">
        <v>273</v>
      </c>
      <c r="Q124" s="35"/>
      <c r="R124" s="37"/>
      <c r="S124" s="37"/>
    </row>
    <row r="125">
      <c r="A125" s="41">
        <v>3.0</v>
      </c>
      <c r="B125" s="34" t="s">
        <v>390</v>
      </c>
      <c r="C125" s="34" t="s">
        <v>384</v>
      </c>
      <c r="D125" s="35"/>
      <c r="E125" s="53"/>
      <c r="F125" s="54"/>
      <c r="G125" s="34" t="s">
        <v>271</v>
      </c>
      <c r="H125" s="35"/>
      <c r="I125" s="35"/>
      <c r="J125" s="35"/>
      <c r="K125" s="35"/>
      <c r="L125" s="35"/>
      <c r="M125" s="35"/>
      <c r="N125" s="35"/>
      <c r="O125" s="35"/>
      <c r="P125" s="36" t="s">
        <v>273</v>
      </c>
      <c r="Q125" s="35"/>
      <c r="R125" s="37"/>
      <c r="S125" s="37"/>
    </row>
    <row r="126">
      <c r="A126" s="41">
        <v>4.0</v>
      </c>
      <c r="B126" s="34" t="s">
        <v>391</v>
      </c>
      <c r="C126" s="34" t="s">
        <v>392</v>
      </c>
      <c r="D126" s="35"/>
      <c r="E126" s="53"/>
      <c r="F126" s="54"/>
      <c r="G126" s="34" t="s">
        <v>271</v>
      </c>
      <c r="H126" s="35"/>
      <c r="I126" s="35"/>
      <c r="J126" s="35"/>
      <c r="K126" s="35"/>
      <c r="L126" s="35"/>
      <c r="M126" s="35"/>
      <c r="N126" s="35"/>
      <c r="O126" s="35"/>
      <c r="P126" s="36" t="s">
        <v>273</v>
      </c>
      <c r="Q126" s="35"/>
      <c r="R126" s="37"/>
      <c r="S126" s="37"/>
    </row>
    <row r="127">
      <c r="A127" s="41">
        <v>5.0</v>
      </c>
      <c r="B127" s="34" t="s">
        <v>393</v>
      </c>
      <c r="C127" s="34" t="s">
        <v>303</v>
      </c>
      <c r="D127" s="35"/>
      <c r="E127" s="70"/>
      <c r="F127" s="35"/>
      <c r="G127" s="34" t="s">
        <v>271</v>
      </c>
      <c r="H127" s="35"/>
      <c r="I127" s="35"/>
      <c r="J127" s="35"/>
      <c r="K127" s="35"/>
      <c r="L127" s="35"/>
      <c r="M127" s="35"/>
      <c r="N127" s="35"/>
      <c r="O127" s="35"/>
      <c r="P127" s="36" t="s">
        <v>273</v>
      </c>
      <c r="Q127" s="35"/>
      <c r="R127" s="37"/>
      <c r="S127" s="37"/>
    </row>
    <row r="128">
      <c r="A128" s="41" t="s">
        <v>394</v>
      </c>
      <c r="B128" s="35"/>
      <c r="C128" s="34">
        <v>3.66667E-4</v>
      </c>
      <c r="D128" s="35"/>
      <c r="E128" s="34">
        <v>0.033</v>
      </c>
      <c r="F128" s="34">
        <v>1.5</v>
      </c>
      <c r="G128" s="35"/>
      <c r="H128" s="35"/>
      <c r="I128" s="35"/>
      <c r="J128" s="35"/>
      <c r="K128" s="35"/>
      <c r="L128" s="35"/>
      <c r="M128" s="35"/>
      <c r="N128" s="35"/>
      <c r="O128" s="35"/>
      <c r="P128" s="56" t="s">
        <v>248</v>
      </c>
      <c r="Q128" s="35"/>
      <c r="R128" s="37"/>
      <c r="S128" s="37"/>
    </row>
    <row r="129">
      <c r="A129" s="41" t="s">
        <v>395</v>
      </c>
      <c r="B129" s="35"/>
      <c r="C129" s="55">
        <v>1.55817E-5</v>
      </c>
      <c r="D129" s="35"/>
      <c r="E129" s="34">
        <v>0.0657</v>
      </c>
      <c r="F129" s="34">
        <v>72.2</v>
      </c>
      <c r="G129" s="35"/>
      <c r="H129" s="35"/>
      <c r="I129" s="35"/>
      <c r="J129" s="35"/>
      <c r="K129" s="35"/>
      <c r="L129" s="35"/>
      <c r="M129" s="35"/>
      <c r="N129" s="35"/>
      <c r="O129" s="35"/>
      <c r="P129" s="56" t="s">
        <v>248</v>
      </c>
      <c r="Q129" s="35"/>
      <c r="R129" s="37"/>
      <c r="S129" s="37"/>
    </row>
    <row r="130">
      <c r="A130" s="41" t="s">
        <v>396</v>
      </c>
      <c r="B130" s="35"/>
      <c r="C130" s="55">
        <v>8.42491E-5</v>
      </c>
      <c r="D130" s="35"/>
      <c r="E130" s="34">
        <v>0.046</v>
      </c>
      <c r="F130" s="34">
        <v>9.1</v>
      </c>
      <c r="G130" s="35"/>
      <c r="H130" s="35"/>
      <c r="I130" s="35"/>
      <c r="J130" s="35"/>
      <c r="K130" s="35"/>
      <c r="L130" s="35"/>
      <c r="M130" s="35"/>
      <c r="N130" s="35"/>
      <c r="O130" s="35"/>
      <c r="P130" s="47" t="s">
        <v>325</v>
      </c>
      <c r="Q130" s="35"/>
      <c r="R130" s="37"/>
      <c r="S130" s="37"/>
    </row>
    <row r="131">
      <c r="A131" s="68" t="s">
        <v>397</v>
      </c>
      <c r="B131" s="35"/>
      <c r="C131" s="34">
        <v>0.001</v>
      </c>
      <c r="D131" s="35"/>
      <c r="E131" s="34">
        <v>0.048</v>
      </c>
      <c r="F131" s="34">
        <v>0.8</v>
      </c>
      <c r="G131" s="35"/>
      <c r="H131" s="35"/>
      <c r="I131" s="35"/>
      <c r="J131" s="35"/>
      <c r="K131" s="35"/>
      <c r="L131" s="35"/>
      <c r="M131" s="35"/>
      <c r="N131" s="35"/>
      <c r="O131" s="35"/>
      <c r="P131" s="47" t="s">
        <v>325</v>
      </c>
      <c r="Q131" s="35"/>
      <c r="R131" s="37"/>
      <c r="S131" s="37"/>
    </row>
    <row r="132">
      <c r="A132" s="41" t="s">
        <v>398</v>
      </c>
      <c r="B132" s="35"/>
      <c r="C132" s="34">
        <v>6.01852E-4</v>
      </c>
      <c r="D132" s="35"/>
      <c r="E132" s="57">
        <v>0.13</v>
      </c>
      <c r="F132" s="41">
        <v>3.6</v>
      </c>
      <c r="G132" s="35"/>
      <c r="H132" s="35"/>
      <c r="I132" s="35"/>
      <c r="J132" s="35"/>
      <c r="K132" s="35"/>
      <c r="L132" s="35"/>
      <c r="M132" s="35"/>
      <c r="N132" s="35"/>
      <c r="O132" s="34" t="s">
        <v>399</v>
      </c>
      <c r="P132" s="36" t="s">
        <v>400</v>
      </c>
      <c r="Q132" s="35"/>
      <c r="R132" s="37"/>
      <c r="S132" s="37"/>
    </row>
    <row r="133">
      <c r="A133" s="41" t="s">
        <v>398</v>
      </c>
      <c r="B133" s="35"/>
      <c r="C133" s="34">
        <v>5.90278E-4</v>
      </c>
      <c r="D133" s="35"/>
      <c r="E133" s="74">
        <v>0.17</v>
      </c>
      <c r="F133" s="34">
        <v>4.8</v>
      </c>
      <c r="G133" s="35"/>
      <c r="H133" s="35"/>
      <c r="I133" s="35"/>
      <c r="J133" s="35"/>
      <c r="K133" s="35"/>
      <c r="L133" s="35"/>
      <c r="M133" s="35"/>
      <c r="N133" s="35"/>
      <c r="O133" s="35"/>
      <c r="P133" s="47" t="s">
        <v>325</v>
      </c>
      <c r="Q133" s="35"/>
      <c r="R133" s="37"/>
      <c r="S133" s="37"/>
    </row>
    <row r="134">
      <c r="A134" s="41" t="s">
        <v>401</v>
      </c>
      <c r="B134" s="35"/>
      <c r="C134" s="34">
        <v>1.2069E-4</v>
      </c>
      <c r="D134" s="35"/>
      <c r="E134" s="34">
        <v>0.021</v>
      </c>
      <c r="F134" s="34">
        <v>2.9</v>
      </c>
      <c r="G134" s="35"/>
      <c r="H134" s="35"/>
      <c r="I134" s="35"/>
      <c r="J134" s="35"/>
      <c r="K134" s="35"/>
      <c r="L134" s="35"/>
      <c r="M134" s="35"/>
      <c r="N134" s="35"/>
      <c r="O134" s="35"/>
      <c r="P134" s="56" t="s">
        <v>248</v>
      </c>
      <c r="Q134" s="35"/>
      <c r="R134" s="37"/>
      <c r="S134" s="37"/>
    </row>
    <row r="135">
      <c r="A135" s="41" t="s">
        <v>402</v>
      </c>
      <c r="B135" s="35"/>
      <c r="C135" s="34">
        <v>2.0E-4</v>
      </c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67" t="s">
        <v>323</v>
      </c>
      <c r="Q135" s="35"/>
      <c r="R135" s="37"/>
      <c r="S135" s="37"/>
    </row>
    <row r="136">
      <c r="A136" s="41" t="s">
        <v>403</v>
      </c>
      <c r="B136" s="35"/>
      <c r="C136" s="34">
        <v>2.6936E-4</v>
      </c>
      <c r="D136" s="35"/>
      <c r="E136" s="34">
        <v>0.16</v>
      </c>
      <c r="F136" s="34">
        <v>9.9</v>
      </c>
      <c r="G136" s="35"/>
      <c r="H136" s="35"/>
      <c r="I136" s="35"/>
      <c r="J136" s="35"/>
      <c r="K136" s="35"/>
      <c r="L136" s="35"/>
      <c r="M136" s="35"/>
      <c r="N136" s="35"/>
      <c r="O136" s="35"/>
      <c r="P136" s="47" t="s">
        <v>325</v>
      </c>
      <c r="Q136" s="35"/>
      <c r="R136" s="37"/>
      <c r="S136" s="37"/>
    </row>
    <row r="137">
      <c r="A137" s="41" t="s">
        <v>404</v>
      </c>
      <c r="B137" s="35"/>
      <c r="C137" s="34">
        <v>0.9</v>
      </c>
      <c r="D137" s="35"/>
      <c r="E137" s="34" t="s">
        <v>405</v>
      </c>
      <c r="F137" s="34" t="s">
        <v>406</v>
      </c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7"/>
      <c r="S137" s="37"/>
    </row>
    <row r="138">
      <c r="A138" s="41" t="s">
        <v>407</v>
      </c>
      <c r="B138" s="35"/>
      <c r="C138" s="49" t="s">
        <v>408</v>
      </c>
      <c r="D138" s="49" t="s">
        <v>231</v>
      </c>
      <c r="E138" s="43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47" t="s">
        <v>409</v>
      </c>
      <c r="Q138" s="35"/>
      <c r="R138" s="37"/>
      <c r="S138" s="37"/>
    </row>
    <row r="139">
      <c r="A139" s="41" t="s">
        <v>410</v>
      </c>
      <c r="B139" s="35"/>
      <c r="C139" s="34" t="s">
        <v>411</v>
      </c>
      <c r="D139" s="42" t="s">
        <v>196</v>
      </c>
      <c r="E139" s="63"/>
      <c r="F139" s="35"/>
      <c r="G139" s="35"/>
      <c r="H139" s="35"/>
      <c r="I139" s="35"/>
      <c r="J139" s="35"/>
      <c r="K139" s="35"/>
      <c r="L139" s="35"/>
      <c r="M139" s="35"/>
      <c r="N139" s="35"/>
      <c r="O139" s="34" t="s">
        <v>412</v>
      </c>
      <c r="P139" s="36" t="s">
        <v>413</v>
      </c>
      <c r="Q139" s="35"/>
      <c r="R139" s="37"/>
      <c r="S139" s="37"/>
    </row>
    <row r="140">
      <c r="A140" s="59" t="s">
        <v>302</v>
      </c>
      <c r="B140" s="35"/>
      <c r="C140" s="34" t="s">
        <v>414</v>
      </c>
      <c r="D140" s="35"/>
      <c r="E140" s="35"/>
      <c r="F140" s="35"/>
      <c r="G140" s="34" t="s">
        <v>205</v>
      </c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7"/>
      <c r="S140" s="37"/>
    </row>
    <row r="141">
      <c r="A141" s="59" t="s">
        <v>302</v>
      </c>
      <c r="B141" s="35"/>
      <c r="C141" s="34" t="s">
        <v>415</v>
      </c>
      <c r="D141" s="35"/>
      <c r="E141" s="35"/>
      <c r="F141" s="35"/>
      <c r="G141" s="34" t="s">
        <v>207</v>
      </c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7"/>
      <c r="S141" s="37"/>
    </row>
    <row r="142">
      <c r="A142" s="41" t="s">
        <v>416</v>
      </c>
      <c r="B142" s="35"/>
      <c r="C142" s="55">
        <v>3.47518E-5</v>
      </c>
      <c r="D142" s="35"/>
      <c r="E142" s="34">
        <v>0.098</v>
      </c>
      <c r="F142" s="34">
        <v>47.0</v>
      </c>
      <c r="G142" s="35"/>
      <c r="H142" s="35"/>
      <c r="I142" s="35"/>
      <c r="J142" s="35"/>
      <c r="K142" s="35"/>
      <c r="L142" s="35"/>
      <c r="M142" s="35"/>
      <c r="N142" s="35"/>
      <c r="O142" s="34" t="s">
        <v>417</v>
      </c>
      <c r="P142" s="36" t="s">
        <v>418</v>
      </c>
      <c r="Q142" s="35"/>
      <c r="R142" s="37"/>
      <c r="S142" s="37"/>
    </row>
    <row r="143">
      <c r="A143" s="41" t="s">
        <v>114</v>
      </c>
      <c r="B143" s="35"/>
      <c r="C143" s="34">
        <v>0.1183</v>
      </c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7"/>
      <c r="S143" s="37"/>
    </row>
    <row r="144">
      <c r="A144" s="41" t="s">
        <v>116</v>
      </c>
      <c r="B144" s="35"/>
      <c r="C144" s="34">
        <v>0.1354</v>
      </c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7"/>
      <c r="S144" s="37"/>
    </row>
    <row r="145">
      <c r="A145" s="41" t="s">
        <v>118</v>
      </c>
      <c r="B145" s="35"/>
      <c r="C145" s="34">
        <v>0.02437</v>
      </c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7"/>
      <c r="S145" s="37"/>
    </row>
    <row r="146">
      <c r="A146" s="41" t="s">
        <v>120</v>
      </c>
      <c r="B146" s="35"/>
      <c r="C146" s="34">
        <v>0.05587</v>
      </c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7"/>
      <c r="S146" s="37"/>
    </row>
    <row r="147">
      <c r="A147" s="41" t="s">
        <v>122</v>
      </c>
      <c r="B147" s="35"/>
      <c r="C147" s="34">
        <v>0.06097</v>
      </c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7"/>
      <c r="S147" s="37"/>
    </row>
    <row r="148">
      <c r="A148" s="41" t="s">
        <v>95</v>
      </c>
      <c r="B148" s="35"/>
      <c r="C148" s="34">
        <v>0.1239</v>
      </c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7"/>
      <c r="S148" s="37"/>
    </row>
    <row r="149">
      <c r="A149" s="41" t="s">
        <v>97</v>
      </c>
      <c r="B149" s="35"/>
      <c r="C149" s="34">
        <v>0.2065</v>
      </c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7"/>
      <c r="S149" s="37"/>
    </row>
    <row r="150">
      <c r="A150" s="41" t="s">
        <v>99</v>
      </c>
      <c r="B150" s="35"/>
      <c r="C150" s="34">
        <v>1.0E-6</v>
      </c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7"/>
      <c r="S150" s="37"/>
    </row>
    <row r="151">
      <c r="A151" s="41" t="s">
        <v>102</v>
      </c>
      <c r="B151" s="35"/>
      <c r="C151" s="34">
        <v>0.00491</v>
      </c>
      <c r="D151" s="35"/>
      <c r="E151" s="35"/>
      <c r="F151" s="35"/>
      <c r="G151" s="35"/>
      <c r="H151" s="35"/>
      <c r="I151" s="35"/>
      <c r="J151" s="35"/>
      <c r="K151" s="35"/>
      <c r="L151" s="35"/>
      <c r="M151" s="35"/>
      <c r="N151" s="35"/>
      <c r="O151" s="35"/>
      <c r="P151" s="35"/>
      <c r="Q151" s="35"/>
      <c r="R151" s="37"/>
      <c r="S151" s="37"/>
    </row>
    <row r="152">
      <c r="A152" s="41" t="s">
        <v>104</v>
      </c>
      <c r="B152" s="35"/>
      <c r="C152" s="34">
        <v>0.0353</v>
      </c>
      <c r="D152" s="35"/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7"/>
      <c r="S152" s="37"/>
    </row>
    <row r="153">
      <c r="A153" s="41" t="s">
        <v>106</v>
      </c>
      <c r="B153" s="35"/>
      <c r="C153" s="34">
        <v>0.02665</v>
      </c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7"/>
      <c r="S153" s="37"/>
    </row>
    <row r="154">
      <c r="A154" s="41" t="s">
        <v>108</v>
      </c>
      <c r="B154" s="35"/>
      <c r="C154" s="34">
        <v>0.08577</v>
      </c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O154" s="35"/>
      <c r="P154" s="35"/>
      <c r="Q154" s="35"/>
      <c r="R154" s="37"/>
      <c r="S154" s="37"/>
    </row>
    <row r="155">
      <c r="A155" s="41" t="s">
        <v>110</v>
      </c>
      <c r="B155" s="35"/>
      <c r="C155" s="34">
        <v>0.0805</v>
      </c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7"/>
      <c r="S155" s="37"/>
    </row>
    <row r="156">
      <c r="A156" s="41" t="s">
        <v>112</v>
      </c>
      <c r="B156" s="35"/>
      <c r="C156" s="34">
        <v>0.01918</v>
      </c>
      <c r="D156" s="35"/>
      <c r="E156" s="35"/>
      <c r="F156" s="35"/>
      <c r="G156" s="35"/>
      <c r="H156" s="35"/>
      <c r="I156" s="35"/>
      <c r="J156" s="35"/>
      <c r="K156" s="35"/>
      <c r="L156" s="35"/>
      <c r="M156" s="35"/>
      <c r="N156" s="35"/>
      <c r="O156" s="35"/>
      <c r="P156" s="35"/>
      <c r="Q156" s="35"/>
      <c r="R156" s="37"/>
      <c r="S156" s="37"/>
    </row>
    <row r="157">
      <c r="A157" s="41" t="s">
        <v>124</v>
      </c>
      <c r="B157" s="35"/>
      <c r="C157" s="34">
        <v>0.1439</v>
      </c>
      <c r="D157" s="35"/>
      <c r="E157" s="35"/>
      <c r="F157" s="35"/>
      <c r="G157" s="35"/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7"/>
      <c r="S157" s="37"/>
    </row>
    <row r="158">
      <c r="A158" s="41" t="s">
        <v>419</v>
      </c>
      <c r="B158" s="35"/>
      <c r="C158" s="34">
        <v>5.0E-4</v>
      </c>
      <c r="D158" s="35"/>
      <c r="E158" s="34">
        <v>0.027</v>
      </c>
      <c r="F158" s="34">
        <v>0.9</v>
      </c>
      <c r="G158" s="35"/>
      <c r="H158" s="35"/>
      <c r="I158" s="35"/>
      <c r="J158" s="35"/>
      <c r="K158" s="35"/>
      <c r="L158" s="35"/>
      <c r="M158" s="35"/>
      <c r="N158" s="35"/>
      <c r="O158" s="35"/>
      <c r="P158" s="56" t="s">
        <v>248</v>
      </c>
      <c r="Q158" s="35"/>
      <c r="R158" s="37"/>
      <c r="S158" s="37"/>
    </row>
    <row r="159">
      <c r="A159" s="41" t="s">
        <v>420</v>
      </c>
      <c r="B159" s="35"/>
      <c r="C159" s="34">
        <v>0.008513053</v>
      </c>
      <c r="D159" s="35"/>
      <c r="E159" s="34">
        <v>0.045</v>
      </c>
      <c r="F159" s="34">
        <v>0.0881</v>
      </c>
      <c r="G159" s="35"/>
      <c r="H159" s="35"/>
      <c r="I159" s="35"/>
      <c r="J159" s="35"/>
      <c r="K159" s="35"/>
      <c r="L159" s="35"/>
      <c r="M159" s="35"/>
      <c r="N159" s="35"/>
      <c r="O159" s="35"/>
      <c r="P159" s="56" t="s">
        <v>248</v>
      </c>
      <c r="Q159" s="35"/>
      <c r="R159" s="37"/>
      <c r="S159" s="37"/>
    </row>
    <row r="160">
      <c r="A160" s="41" t="s">
        <v>62</v>
      </c>
      <c r="B160" s="35"/>
      <c r="C160" s="34">
        <v>0.04</v>
      </c>
      <c r="D160" s="35"/>
      <c r="E160" s="35"/>
      <c r="F160" s="35"/>
      <c r="G160" s="35"/>
      <c r="H160" s="35"/>
      <c r="I160" s="35"/>
      <c r="J160" s="35"/>
      <c r="K160" s="35"/>
      <c r="L160" s="35"/>
      <c r="M160" s="35"/>
      <c r="N160" s="35"/>
      <c r="O160" s="35"/>
      <c r="P160" s="35"/>
      <c r="Q160" s="35"/>
      <c r="R160" s="37"/>
      <c r="S160" s="37"/>
    </row>
    <row r="161">
      <c r="A161" s="41" t="s">
        <v>63</v>
      </c>
      <c r="B161" s="35"/>
      <c r="C161" s="34">
        <v>0.49</v>
      </c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7"/>
      <c r="S161" s="37"/>
    </row>
    <row r="162">
      <c r="A162" s="41" t="s">
        <v>63</v>
      </c>
      <c r="B162" s="35"/>
      <c r="C162" s="34">
        <v>0.89</v>
      </c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7"/>
      <c r="S162" s="37"/>
    </row>
    <row r="163">
      <c r="A163" s="41" t="s">
        <v>60</v>
      </c>
      <c r="B163" s="35"/>
      <c r="C163" s="34">
        <v>1.17</v>
      </c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7"/>
      <c r="S163" s="37"/>
    </row>
    <row r="164">
      <c r="A164" s="41" t="s">
        <v>65</v>
      </c>
      <c r="B164" s="35"/>
      <c r="C164" s="34">
        <v>2.22</v>
      </c>
      <c r="D164" s="35"/>
      <c r="E164" s="35"/>
      <c r="F164" s="35"/>
      <c r="G164" s="35"/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7"/>
      <c r="S164" s="37"/>
    </row>
    <row r="165">
      <c r="A165" s="41" t="s">
        <v>56</v>
      </c>
      <c r="B165" s="35"/>
      <c r="C165" s="34">
        <v>8.72</v>
      </c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7"/>
      <c r="S165" s="37"/>
    </row>
    <row r="166">
      <c r="A166" s="41" t="s">
        <v>56</v>
      </c>
      <c r="B166" s="35"/>
      <c r="C166" s="34">
        <v>19.4</v>
      </c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7"/>
      <c r="S166" s="37"/>
    </row>
    <row r="167">
      <c r="A167" s="41" t="s">
        <v>68</v>
      </c>
      <c r="B167" s="35"/>
      <c r="C167" s="34">
        <v>3.86</v>
      </c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7"/>
      <c r="S167" s="37"/>
    </row>
    <row r="168">
      <c r="A168" s="41" t="s">
        <v>70</v>
      </c>
      <c r="B168" s="35"/>
      <c r="C168" s="34">
        <v>1.29</v>
      </c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7"/>
      <c r="S168" s="37"/>
    </row>
    <row r="169">
      <c r="A169" s="41" t="s">
        <v>89</v>
      </c>
      <c r="B169" s="35"/>
      <c r="C169" s="34">
        <v>0.037</v>
      </c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7"/>
      <c r="S169" s="37"/>
    </row>
    <row r="170">
      <c r="A170" s="41" t="s">
        <v>421</v>
      </c>
      <c r="B170" s="35"/>
      <c r="C170" s="55">
        <v>1.55039E-5</v>
      </c>
      <c r="D170" s="35"/>
      <c r="E170" s="34">
        <v>0.02</v>
      </c>
      <c r="F170" s="34">
        <v>21.5</v>
      </c>
      <c r="G170" s="35"/>
      <c r="H170" s="35"/>
      <c r="I170" s="35"/>
      <c r="J170" s="35"/>
      <c r="K170" s="35"/>
      <c r="L170" s="35"/>
      <c r="M170" s="35"/>
      <c r="N170" s="35"/>
      <c r="O170" s="35"/>
      <c r="P170" s="56" t="s">
        <v>248</v>
      </c>
      <c r="Q170" s="35"/>
      <c r="R170" s="37"/>
      <c r="S170" s="37"/>
    </row>
    <row r="171">
      <c r="A171" s="41" t="s">
        <v>422</v>
      </c>
      <c r="B171" s="35"/>
      <c r="C171" s="34">
        <v>0.0013</v>
      </c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67" t="s">
        <v>323</v>
      </c>
      <c r="Q171" s="35"/>
      <c r="R171" s="37"/>
      <c r="S171" s="37"/>
    </row>
    <row r="172">
      <c r="A172" s="41" t="s">
        <v>423</v>
      </c>
      <c r="B172" s="35"/>
      <c r="C172" s="34">
        <v>2.91667E-4</v>
      </c>
      <c r="D172" s="35"/>
      <c r="E172" s="34">
        <v>0.21</v>
      </c>
      <c r="F172" s="34">
        <v>12.0</v>
      </c>
      <c r="G172" s="35"/>
      <c r="H172" s="35"/>
      <c r="I172" s="35"/>
      <c r="J172" s="35"/>
      <c r="K172" s="35"/>
      <c r="L172" s="35"/>
      <c r="M172" s="35"/>
      <c r="N172" s="35"/>
      <c r="O172" s="35"/>
      <c r="P172" s="47" t="s">
        <v>325</v>
      </c>
      <c r="Q172" s="35"/>
      <c r="R172" s="37"/>
      <c r="S172" s="37"/>
    </row>
    <row r="173">
      <c r="A173" s="41" t="s">
        <v>424</v>
      </c>
      <c r="B173" s="35"/>
      <c r="C173" s="34">
        <v>0.003333333</v>
      </c>
      <c r="D173" s="35"/>
      <c r="E173" s="34">
        <v>0.04</v>
      </c>
      <c r="F173" s="34">
        <v>0.2</v>
      </c>
      <c r="G173" s="35"/>
      <c r="H173" s="35"/>
      <c r="I173" s="35"/>
      <c r="J173" s="35"/>
      <c r="K173" s="35"/>
      <c r="L173" s="35"/>
      <c r="M173" s="35"/>
      <c r="N173" s="35"/>
      <c r="O173" s="35"/>
      <c r="P173" s="47" t="s">
        <v>325</v>
      </c>
      <c r="Q173" s="35"/>
      <c r="R173" s="37"/>
      <c r="S173" s="37"/>
    </row>
    <row r="174">
      <c r="A174" s="41" t="s">
        <v>51</v>
      </c>
      <c r="B174" s="35"/>
      <c r="C174" s="34">
        <v>0.00199</v>
      </c>
      <c r="D174" s="35"/>
      <c r="E174" s="70"/>
      <c r="F174" s="35"/>
      <c r="G174" s="35"/>
      <c r="H174" s="35"/>
      <c r="I174" s="35"/>
      <c r="J174" s="35"/>
      <c r="K174" s="35"/>
      <c r="L174" s="35"/>
      <c r="M174" s="35"/>
      <c r="N174" s="35"/>
      <c r="O174" s="35"/>
      <c r="P174" s="35"/>
      <c r="Q174" s="35"/>
      <c r="R174" s="37"/>
      <c r="S174" s="37"/>
    </row>
    <row r="175">
      <c r="A175" s="41" t="s">
        <v>425</v>
      </c>
      <c r="B175" s="35"/>
      <c r="C175" s="34">
        <v>5.83333E-4</v>
      </c>
      <c r="D175" s="35"/>
      <c r="E175" s="34">
        <v>0.021</v>
      </c>
      <c r="F175" s="34">
        <v>0.6</v>
      </c>
      <c r="G175" s="35"/>
      <c r="H175" s="35"/>
      <c r="I175" s="35"/>
      <c r="J175" s="35"/>
      <c r="K175" s="35"/>
      <c r="L175" s="35"/>
      <c r="M175" s="35"/>
      <c r="N175" s="35"/>
      <c r="O175" s="35"/>
      <c r="P175" s="56" t="s">
        <v>248</v>
      </c>
      <c r="Q175" s="35"/>
      <c r="R175" s="37"/>
      <c r="S175" s="37"/>
    </row>
    <row r="176">
      <c r="A176" s="41" t="s">
        <v>426</v>
      </c>
      <c r="B176" s="35"/>
      <c r="C176" s="34">
        <v>0.006969697</v>
      </c>
      <c r="D176" s="35"/>
      <c r="E176" s="34">
        <v>0.46</v>
      </c>
      <c r="F176" s="34">
        <v>1.1</v>
      </c>
      <c r="G176" s="35"/>
      <c r="H176" s="35"/>
      <c r="I176" s="35"/>
      <c r="J176" s="35"/>
      <c r="K176" s="35"/>
      <c r="L176" s="35"/>
      <c r="M176" s="35"/>
      <c r="N176" s="35"/>
      <c r="O176" s="34" t="s">
        <v>427</v>
      </c>
      <c r="P176" s="36" t="s">
        <v>428</v>
      </c>
      <c r="Q176" s="35"/>
      <c r="R176" s="37"/>
      <c r="S176" s="37"/>
    </row>
    <row r="177">
      <c r="A177" s="41" t="s">
        <v>75</v>
      </c>
      <c r="B177" s="35"/>
      <c r="C177" s="34">
        <v>4.37</v>
      </c>
      <c r="D177" s="35"/>
      <c r="E177" s="35"/>
      <c r="F177" s="35"/>
      <c r="G177" s="35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7"/>
      <c r="S177" s="37"/>
    </row>
    <row r="178">
      <c r="A178" s="41" t="s">
        <v>429</v>
      </c>
      <c r="B178" s="35"/>
      <c r="C178" s="55">
        <v>8.74317E-8</v>
      </c>
      <c r="D178" s="35"/>
      <c r="E178" s="34">
        <v>0.048</v>
      </c>
      <c r="F178" s="34">
        <v>9150.0</v>
      </c>
      <c r="G178" s="35"/>
      <c r="H178" s="35"/>
      <c r="I178" s="35"/>
      <c r="J178" s="35"/>
      <c r="K178" s="35"/>
      <c r="L178" s="35"/>
      <c r="M178" s="35"/>
      <c r="N178" s="35"/>
      <c r="O178" s="35"/>
      <c r="P178" s="47" t="s">
        <v>325</v>
      </c>
      <c r="Q178" s="35"/>
      <c r="R178" s="37"/>
      <c r="S178" s="37"/>
    </row>
    <row r="179">
      <c r="A179" s="41" t="s">
        <v>430</v>
      </c>
      <c r="B179" s="35"/>
      <c r="C179" s="34">
        <v>1.91667E-4</v>
      </c>
      <c r="D179" s="35"/>
      <c r="E179" s="34">
        <v>0.023</v>
      </c>
      <c r="F179" s="34">
        <v>2.0</v>
      </c>
      <c r="G179" s="35"/>
      <c r="H179" s="35"/>
      <c r="I179" s="35"/>
      <c r="J179" s="35"/>
      <c r="K179" s="35"/>
      <c r="L179" s="35"/>
      <c r="M179" s="35"/>
      <c r="N179" s="35"/>
      <c r="O179" s="34" t="s">
        <v>327</v>
      </c>
      <c r="P179" s="36" t="s">
        <v>431</v>
      </c>
      <c r="Q179" s="35"/>
      <c r="R179" s="37"/>
      <c r="S179" s="37"/>
    </row>
    <row r="180">
      <c r="A180" s="41" t="s">
        <v>430</v>
      </c>
      <c r="B180" s="35"/>
      <c r="C180" s="34">
        <v>2.4359E-4</v>
      </c>
      <c r="D180" s="35"/>
      <c r="E180" s="34">
        <v>0.038</v>
      </c>
      <c r="F180" s="34">
        <v>2.6</v>
      </c>
      <c r="G180" s="35"/>
      <c r="H180" s="35"/>
      <c r="I180" s="35"/>
      <c r="J180" s="35"/>
      <c r="K180" s="35"/>
      <c r="L180" s="35"/>
      <c r="M180" s="35"/>
      <c r="N180" s="35"/>
      <c r="O180" s="34" t="s">
        <v>327</v>
      </c>
      <c r="P180" s="36" t="s">
        <v>432</v>
      </c>
      <c r="Q180" s="35"/>
      <c r="R180" s="37"/>
      <c r="S180" s="37"/>
    </row>
    <row r="181">
      <c r="A181" s="41" t="s">
        <v>27</v>
      </c>
      <c r="B181" s="35"/>
      <c r="C181" s="34">
        <v>0.01</v>
      </c>
      <c r="D181" s="35"/>
      <c r="E181" s="35"/>
      <c r="F181" s="35"/>
      <c r="G181" s="35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7"/>
      <c r="S181" s="37"/>
    </row>
    <row r="182">
      <c r="A182" s="41" t="s">
        <v>19</v>
      </c>
      <c r="B182" s="35"/>
      <c r="C182" s="34">
        <v>1.17</v>
      </c>
      <c r="D182" s="35"/>
      <c r="E182" s="35"/>
      <c r="F182" s="35"/>
      <c r="G182" s="35"/>
      <c r="H182" s="35"/>
      <c r="I182" s="35"/>
      <c r="J182" s="35"/>
      <c r="K182" s="35"/>
      <c r="L182" s="35"/>
      <c r="M182" s="35"/>
      <c r="N182" s="35"/>
      <c r="O182" s="35"/>
      <c r="P182" s="35"/>
      <c r="Q182" s="35"/>
      <c r="R182" s="37"/>
      <c r="S182" s="37"/>
    </row>
    <row r="183">
      <c r="A183" s="41" t="s">
        <v>22</v>
      </c>
      <c r="B183" s="35"/>
      <c r="C183" s="34">
        <v>0.78</v>
      </c>
      <c r="D183" s="35"/>
      <c r="E183" s="35"/>
      <c r="F183" s="35"/>
      <c r="G183" s="35"/>
      <c r="H183" s="35"/>
      <c r="I183" s="35"/>
      <c r="J183" s="35"/>
      <c r="K183" s="35"/>
      <c r="L183" s="35"/>
      <c r="M183" s="35"/>
      <c r="N183" s="35"/>
      <c r="O183" s="35"/>
      <c r="P183" s="35"/>
      <c r="Q183" s="35"/>
      <c r="R183" s="37"/>
      <c r="S183" s="37"/>
    </row>
    <row r="184">
      <c r="A184" s="71" t="s">
        <v>24</v>
      </c>
      <c r="B184" s="35"/>
      <c r="C184" s="72">
        <v>0.15</v>
      </c>
      <c r="D184" s="73"/>
      <c r="E184" s="53"/>
      <c r="F184" s="54"/>
      <c r="G184" s="35"/>
      <c r="H184" s="35"/>
      <c r="I184" s="35"/>
      <c r="J184" s="35"/>
      <c r="K184" s="35"/>
      <c r="L184" s="35"/>
      <c r="M184" s="35"/>
      <c r="N184" s="35"/>
      <c r="O184" s="35"/>
      <c r="P184" s="35"/>
      <c r="Q184" s="35"/>
      <c r="R184" s="37"/>
      <c r="S184" s="37"/>
    </row>
    <row r="185">
      <c r="A185" s="41" t="s">
        <v>382</v>
      </c>
      <c r="B185" s="35"/>
      <c r="C185" s="34" t="s">
        <v>433</v>
      </c>
      <c r="D185" s="42" t="s">
        <v>196</v>
      </c>
      <c r="E185" s="75"/>
      <c r="F185" s="54"/>
      <c r="G185" s="35"/>
      <c r="H185" s="35"/>
      <c r="I185" s="35"/>
      <c r="J185" s="35"/>
      <c r="K185" s="35"/>
      <c r="L185" s="35"/>
      <c r="M185" s="35"/>
      <c r="N185" s="35"/>
      <c r="O185" s="34" t="s">
        <v>434</v>
      </c>
      <c r="P185" s="36" t="s">
        <v>435</v>
      </c>
      <c r="Q185" s="35"/>
      <c r="R185" s="37"/>
      <c r="S185" s="37"/>
    </row>
    <row r="186">
      <c r="A186" s="41" t="s">
        <v>436</v>
      </c>
      <c r="B186" s="35"/>
      <c r="C186" s="34" t="s">
        <v>437</v>
      </c>
      <c r="D186" s="42" t="s">
        <v>196</v>
      </c>
      <c r="E186" s="75"/>
      <c r="F186" s="54"/>
      <c r="G186" s="35"/>
      <c r="H186" s="35"/>
      <c r="I186" s="35"/>
      <c r="J186" s="35"/>
      <c r="K186" s="35"/>
      <c r="L186" s="35"/>
      <c r="M186" s="35"/>
      <c r="N186" s="35"/>
      <c r="O186" s="34" t="s">
        <v>438</v>
      </c>
      <c r="P186" s="36" t="s">
        <v>439</v>
      </c>
      <c r="Q186" s="35"/>
      <c r="R186" s="37"/>
      <c r="S186" s="37"/>
    </row>
    <row r="187">
      <c r="A187" s="41" t="s">
        <v>440</v>
      </c>
      <c r="B187" s="35"/>
      <c r="C187" s="55">
        <v>6.2797E-6</v>
      </c>
      <c r="D187" s="35"/>
      <c r="E187" s="74">
        <v>0.037</v>
      </c>
      <c r="F187" s="34">
        <v>98.2</v>
      </c>
      <c r="G187" s="35"/>
      <c r="H187" s="35"/>
      <c r="I187" s="35"/>
      <c r="J187" s="35"/>
      <c r="K187" s="35"/>
      <c r="L187" s="35"/>
      <c r="M187" s="35"/>
      <c r="N187" s="35"/>
      <c r="O187" s="35"/>
      <c r="P187" s="47" t="s">
        <v>325</v>
      </c>
      <c r="Q187" s="35"/>
      <c r="R187" s="37"/>
      <c r="S187" s="37"/>
    </row>
    <row r="188">
      <c r="A188" s="41">
        <v>22.0</v>
      </c>
      <c r="B188" s="35"/>
      <c r="C188" s="34" t="s">
        <v>441</v>
      </c>
      <c r="D188" s="42" t="s">
        <v>196</v>
      </c>
      <c r="E188" s="75"/>
      <c r="F188" s="54"/>
      <c r="G188" s="35"/>
      <c r="H188" s="35"/>
      <c r="I188" s="35"/>
      <c r="J188" s="35"/>
      <c r="K188" s="34" t="s">
        <v>442</v>
      </c>
      <c r="L188" s="35"/>
      <c r="M188" s="35"/>
      <c r="N188" s="35"/>
      <c r="O188" s="35"/>
      <c r="P188" s="47" t="s">
        <v>443</v>
      </c>
      <c r="Q188" s="35"/>
      <c r="R188" s="37"/>
      <c r="S188" s="37"/>
    </row>
    <row r="189">
      <c r="A189" s="41">
        <v>22.0</v>
      </c>
      <c r="B189" s="35"/>
      <c r="C189" s="34" t="s">
        <v>444</v>
      </c>
      <c r="D189" s="42" t="s">
        <v>196</v>
      </c>
      <c r="E189" s="75"/>
      <c r="F189" s="54"/>
      <c r="G189" s="35"/>
      <c r="H189" s="35"/>
      <c r="I189" s="35"/>
      <c r="J189" s="35"/>
      <c r="K189" s="34" t="s">
        <v>442</v>
      </c>
      <c r="L189" s="35"/>
      <c r="M189" s="35"/>
      <c r="N189" s="35"/>
      <c r="O189" s="35"/>
      <c r="P189" s="47" t="s">
        <v>443</v>
      </c>
      <c r="Q189" s="35"/>
      <c r="R189" s="37"/>
      <c r="S189" s="37"/>
    </row>
    <row r="190">
      <c r="A190" s="41">
        <v>23.0</v>
      </c>
      <c r="B190" s="35"/>
      <c r="C190" s="34" t="s">
        <v>445</v>
      </c>
      <c r="D190" s="42" t="s">
        <v>196</v>
      </c>
      <c r="E190" s="75"/>
      <c r="F190" s="54"/>
      <c r="G190" s="35"/>
      <c r="H190" s="35"/>
      <c r="I190" s="35"/>
      <c r="J190" s="35"/>
      <c r="K190" s="34" t="s">
        <v>442</v>
      </c>
      <c r="L190" s="35"/>
      <c r="M190" s="35"/>
      <c r="N190" s="35"/>
      <c r="O190" s="35"/>
      <c r="P190" s="47" t="s">
        <v>443</v>
      </c>
      <c r="Q190" s="35"/>
      <c r="R190" s="37"/>
      <c r="S190" s="37"/>
    </row>
    <row r="191">
      <c r="A191" s="41">
        <v>23.0</v>
      </c>
      <c r="B191" s="35"/>
      <c r="C191" s="34" t="s">
        <v>446</v>
      </c>
      <c r="D191" s="42" t="s">
        <v>196</v>
      </c>
      <c r="E191" s="75"/>
      <c r="F191" s="54"/>
      <c r="G191" s="35"/>
      <c r="H191" s="35"/>
      <c r="I191" s="35"/>
      <c r="J191" s="35"/>
      <c r="K191" s="34" t="s">
        <v>442</v>
      </c>
      <c r="L191" s="35"/>
      <c r="M191" s="35"/>
      <c r="N191" s="35"/>
      <c r="O191" s="35"/>
      <c r="P191" s="47" t="s">
        <v>443</v>
      </c>
      <c r="Q191" s="35"/>
      <c r="R191" s="37"/>
      <c r="S191" s="37"/>
    </row>
    <row r="192">
      <c r="A192" s="41">
        <v>24.0</v>
      </c>
      <c r="B192" s="35"/>
      <c r="C192" s="34" t="s">
        <v>447</v>
      </c>
      <c r="D192" s="42" t="s">
        <v>196</v>
      </c>
      <c r="E192" s="75"/>
      <c r="F192" s="54"/>
      <c r="G192" s="35"/>
      <c r="H192" s="35"/>
      <c r="I192" s="35"/>
      <c r="J192" s="35"/>
      <c r="K192" s="34" t="s">
        <v>442</v>
      </c>
      <c r="L192" s="35"/>
      <c r="M192" s="35"/>
      <c r="N192" s="35"/>
      <c r="O192" s="35"/>
      <c r="P192" s="47" t="s">
        <v>443</v>
      </c>
      <c r="Q192" s="35"/>
      <c r="R192" s="37"/>
      <c r="S192" s="37"/>
    </row>
    <row r="193">
      <c r="A193" s="41">
        <v>24.0</v>
      </c>
      <c r="B193" s="35"/>
      <c r="C193" s="34" t="s">
        <v>448</v>
      </c>
      <c r="D193" s="42" t="s">
        <v>196</v>
      </c>
      <c r="E193" s="75"/>
      <c r="F193" s="54"/>
      <c r="G193" s="35"/>
      <c r="H193" s="35"/>
      <c r="I193" s="35"/>
      <c r="J193" s="35"/>
      <c r="K193" s="34" t="s">
        <v>442</v>
      </c>
      <c r="L193" s="35"/>
      <c r="M193" s="35"/>
      <c r="N193" s="35"/>
      <c r="O193" s="35"/>
      <c r="P193" s="47" t="s">
        <v>443</v>
      </c>
      <c r="Q193" s="35"/>
      <c r="R193" s="37"/>
      <c r="S193" s="37"/>
    </row>
    <row r="194">
      <c r="A194" s="41">
        <v>25.0</v>
      </c>
      <c r="B194" s="35"/>
      <c r="C194" s="34" t="s">
        <v>449</v>
      </c>
      <c r="D194" s="42" t="s">
        <v>196</v>
      </c>
      <c r="E194" s="75"/>
      <c r="F194" s="54"/>
      <c r="G194" s="35"/>
      <c r="H194" s="35"/>
      <c r="I194" s="35"/>
      <c r="J194" s="35"/>
      <c r="K194" s="34" t="s">
        <v>442</v>
      </c>
      <c r="L194" s="35"/>
      <c r="M194" s="35"/>
      <c r="N194" s="35"/>
      <c r="O194" s="35"/>
      <c r="P194" s="47" t="s">
        <v>443</v>
      </c>
      <c r="Q194" s="35"/>
      <c r="R194" s="37"/>
      <c r="S194" s="37"/>
    </row>
    <row r="195">
      <c r="A195" s="41">
        <v>25.0</v>
      </c>
      <c r="B195" s="35"/>
      <c r="C195" s="34" t="s">
        <v>450</v>
      </c>
      <c r="D195" s="42" t="s">
        <v>196</v>
      </c>
      <c r="E195" s="75"/>
      <c r="F195" s="54"/>
      <c r="G195" s="35"/>
      <c r="H195" s="35"/>
      <c r="I195" s="35"/>
      <c r="J195" s="35"/>
      <c r="K195" s="34" t="s">
        <v>442</v>
      </c>
      <c r="L195" s="35"/>
      <c r="M195" s="35"/>
      <c r="N195" s="35"/>
      <c r="O195" s="35"/>
      <c r="P195" s="47" t="s">
        <v>443</v>
      </c>
      <c r="Q195" s="35"/>
      <c r="R195" s="37"/>
      <c r="S195" s="37"/>
    </row>
    <row r="196">
      <c r="A196" s="41">
        <v>26.0</v>
      </c>
      <c r="B196" s="35"/>
      <c r="C196" s="34" t="s">
        <v>451</v>
      </c>
      <c r="D196" s="42" t="s">
        <v>196</v>
      </c>
      <c r="E196" s="75"/>
      <c r="F196" s="54"/>
      <c r="G196" s="35"/>
      <c r="H196" s="35"/>
      <c r="I196" s="35"/>
      <c r="J196" s="35"/>
      <c r="K196" s="34" t="s">
        <v>442</v>
      </c>
      <c r="L196" s="35"/>
      <c r="M196" s="35"/>
      <c r="N196" s="35"/>
      <c r="O196" s="35"/>
      <c r="P196" s="47" t="s">
        <v>443</v>
      </c>
      <c r="Q196" s="35"/>
      <c r="R196" s="37"/>
      <c r="S196" s="37"/>
    </row>
    <row r="197">
      <c r="A197" s="41">
        <v>26.0</v>
      </c>
      <c r="B197" s="35"/>
      <c r="C197" s="34" t="s">
        <v>452</v>
      </c>
      <c r="D197" s="42" t="s">
        <v>196</v>
      </c>
      <c r="E197" s="75"/>
      <c r="F197" s="54"/>
      <c r="G197" s="35"/>
      <c r="H197" s="35"/>
      <c r="I197" s="35"/>
      <c r="J197" s="35"/>
      <c r="K197" s="34" t="s">
        <v>442</v>
      </c>
      <c r="L197" s="35"/>
      <c r="M197" s="35"/>
      <c r="N197" s="35"/>
      <c r="O197" s="35"/>
      <c r="P197" s="47" t="s">
        <v>443</v>
      </c>
      <c r="Q197" s="35"/>
      <c r="R197" s="37"/>
      <c r="S197" s="37"/>
    </row>
    <row r="198">
      <c r="A198" s="41">
        <v>27.0</v>
      </c>
      <c r="B198" s="35"/>
      <c r="C198" s="34" t="s">
        <v>453</v>
      </c>
      <c r="D198" s="42" t="s">
        <v>196</v>
      </c>
      <c r="E198" s="75"/>
      <c r="F198" s="54"/>
      <c r="G198" s="35"/>
      <c r="H198" s="35"/>
      <c r="I198" s="35"/>
      <c r="J198" s="35"/>
      <c r="K198" s="34" t="s">
        <v>442</v>
      </c>
      <c r="L198" s="35"/>
      <c r="M198" s="35"/>
      <c r="N198" s="35"/>
      <c r="O198" s="35"/>
      <c r="P198" s="47" t="s">
        <v>443</v>
      </c>
      <c r="Q198" s="35"/>
      <c r="R198" s="37"/>
      <c r="S198" s="37"/>
    </row>
    <row r="199">
      <c r="A199" s="41">
        <v>27.0</v>
      </c>
      <c r="B199" s="35"/>
      <c r="C199" s="34" t="s">
        <v>454</v>
      </c>
      <c r="D199" s="42" t="s">
        <v>196</v>
      </c>
      <c r="E199" s="75"/>
      <c r="F199" s="54"/>
      <c r="G199" s="35"/>
      <c r="H199" s="35"/>
      <c r="I199" s="35"/>
      <c r="J199" s="35"/>
      <c r="K199" s="34" t="s">
        <v>442</v>
      </c>
      <c r="L199" s="35"/>
      <c r="M199" s="35"/>
      <c r="N199" s="35"/>
      <c r="O199" s="35"/>
      <c r="P199" s="47" t="s">
        <v>443</v>
      </c>
      <c r="Q199" s="35"/>
      <c r="R199" s="37"/>
      <c r="S199" s="37"/>
    </row>
    <row r="200">
      <c r="A200" s="41">
        <v>28.0</v>
      </c>
      <c r="B200" s="35"/>
      <c r="C200" s="34" t="s">
        <v>455</v>
      </c>
      <c r="D200" s="42" t="s">
        <v>196</v>
      </c>
      <c r="E200" s="75"/>
      <c r="F200" s="54"/>
      <c r="G200" s="35"/>
      <c r="H200" s="35"/>
      <c r="I200" s="35"/>
      <c r="J200" s="35"/>
      <c r="K200" s="34" t="s">
        <v>442</v>
      </c>
      <c r="L200" s="35"/>
      <c r="M200" s="35"/>
      <c r="N200" s="35"/>
      <c r="O200" s="35"/>
      <c r="P200" s="47" t="s">
        <v>443</v>
      </c>
      <c r="Q200" s="35"/>
      <c r="R200" s="37"/>
      <c r="S200" s="37"/>
    </row>
    <row r="201">
      <c r="A201" s="41">
        <v>28.0</v>
      </c>
      <c r="B201" s="35"/>
      <c r="C201" s="34" t="s">
        <v>456</v>
      </c>
      <c r="D201" s="42" t="s">
        <v>196</v>
      </c>
      <c r="E201" s="75"/>
      <c r="F201" s="54"/>
      <c r="G201" s="35"/>
      <c r="H201" s="35"/>
      <c r="I201" s="35"/>
      <c r="J201" s="35"/>
      <c r="K201" s="34" t="s">
        <v>442</v>
      </c>
      <c r="L201" s="35"/>
      <c r="M201" s="35"/>
      <c r="N201" s="35"/>
      <c r="O201" s="35"/>
      <c r="P201" s="47" t="s">
        <v>443</v>
      </c>
      <c r="Q201" s="35"/>
      <c r="R201" s="37"/>
      <c r="S201" s="37"/>
    </row>
    <row r="202">
      <c r="A202" s="41">
        <v>29.0</v>
      </c>
      <c r="B202" s="35"/>
      <c r="C202" s="34" t="s">
        <v>457</v>
      </c>
      <c r="D202" s="42" t="s">
        <v>196</v>
      </c>
      <c r="E202" s="75"/>
      <c r="F202" s="54"/>
      <c r="G202" s="35"/>
      <c r="H202" s="35"/>
      <c r="I202" s="35"/>
      <c r="J202" s="35"/>
      <c r="K202" s="34" t="s">
        <v>442</v>
      </c>
      <c r="L202" s="35"/>
      <c r="M202" s="35"/>
      <c r="N202" s="35"/>
      <c r="O202" s="35"/>
      <c r="P202" s="47" t="s">
        <v>443</v>
      </c>
      <c r="Q202" s="35"/>
      <c r="R202" s="37"/>
      <c r="S202" s="37"/>
    </row>
    <row r="203">
      <c r="A203" s="41">
        <v>29.0</v>
      </c>
      <c r="B203" s="35"/>
      <c r="C203" s="34" t="s">
        <v>186</v>
      </c>
      <c r="D203" s="42" t="s">
        <v>196</v>
      </c>
      <c r="E203" s="75"/>
      <c r="F203" s="54"/>
      <c r="G203" s="35"/>
      <c r="H203" s="35"/>
      <c r="I203" s="35"/>
      <c r="J203" s="35"/>
      <c r="K203" s="34" t="s">
        <v>442</v>
      </c>
      <c r="L203" s="35"/>
      <c r="M203" s="35"/>
      <c r="N203" s="35"/>
      <c r="O203" s="35"/>
      <c r="P203" s="47" t="s">
        <v>443</v>
      </c>
      <c r="Q203" s="35"/>
      <c r="R203" s="37"/>
      <c r="S203" s="37"/>
    </row>
    <row r="204">
      <c r="A204" s="41">
        <v>30.0</v>
      </c>
      <c r="B204" s="35"/>
      <c r="C204" s="34" t="s">
        <v>458</v>
      </c>
      <c r="D204" s="42" t="s">
        <v>196</v>
      </c>
      <c r="E204" s="75"/>
      <c r="F204" s="54"/>
      <c r="G204" s="35"/>
      <c r="H204" s="35"/>
      <c r="I204" s="35"/>
      <c r="J204" s="35"/>
      <c r="K204" s="34" t="s">
        <v>442</v>
      </c>
      <c r="L204" s="35"/>
      <c r="M204" s="35"/>
      <c r="N204" s="35"/>
      <c r="O204" s="35"/>
      <c r="P204" s="47" t="s">
        <v>443</v>
      </c>
      <c r="Q204" s="35"/>
      <c r="R204" s="37"/>
      <c r="S204" s="37"/>
    </row>
    <row r="205">
      <c r="A205" s="41">
        <v>30.0</v>
      </c>
      <c r="B205" s="35"/>
      <c r="C205" s="34" t="s">
        <v>459</v>
      </c>
      <c r="D205" s="42" t="s">
        <v>196</v>
      </c>
      <c r="E205" s="75"/>
      <c r="F205" s="54"/>
      <c r="G205" s="35"/>
      <c r="H205" s="35"/>
      <c r="I205" s="35"/>
      <c r="J205" s="35"/>
      <c r="K205" s="34" t="s">
        <v>442</v>
      </c>
      <c r="L205" s="35"/>
      <c r="M205" s="35"/>
      <c r="N205" s="35"/>
      <c r="O205" s="35"/>
      <c r="P205" s="47" t="s">
        <v>443</v>
      </c>
      <c r="Q205" s="35"/>
      <c r="R205" s="37"/>
      <c r="S205" s="37"/>
    </row>
    <row r="206">
      <c r="A206" s="41">
        <v>31.0</v>
      </c>
      <c r="B206" s="35"/>
      <c r="C206" s="34" t="s">
        <v>460</v>
      </c>
      <c r="D206" s="42" t="s">
        <v>196</v>
      </c>
      <c r="E206" s="75"/>
      <c r="F206" s="54"/>
      <c r="G206" s="35"/>
      <c r="H206" s="35"/>
      <c r="I206" s="35"/>
      <c r="J206" s="35"/>
      <c r="K206" s="34" t="s">
        <v>442</v>
      </c>
      <c r="L206" s="35"/>
      <c r="M206" s="35"/>
      <c r="N206" s="35"/>
      <c r="O206" s="35"/>
      <c r="P206" s="47" t="s">
        <v>443</v>
      </c>
      <c r="Q206" s="35"/>
      <c r="R206" s="37"/>
      <c r="S206" s="37"/>
    </row>
    <row r="207">
      <c r="A207" s="41">
        <v>31.0</v>
      </c>
      <c r="B207" s="35"/>
      <c r="C207" s="34" t="s">
        <v>461</v>
      </c>
      <c r="D207" s="42" t="s">
        <v>196</v>
      </c>
      <c r="E207" s="75"/>
      <c r="F207" s="54"/>
      <c r="G207" s="35"/>
      <c r="H207" s="35"/>
      <c r="I207" s="35"/>
      <c r="J207" s="35"/>
      <c r="K207" s="34" t="s">
        <v>442</v>
      </c>
      <c r="L207" s="35"/>
      <c r="M207" s="35"/>
      <c r="N207" s="35"/>
      <c r="O207" s="35"/>
      <c r="P207" s="47" t="s">
        <v>443</v>
      </c>
      <c r="Q207" s="35"/>
      <c r="R207" s="37"/>
      <c r="S207" s="37"/>
    </row>
    <row r="208">
      <c r="A208" s="41">
        <v>32.0</v>
      </c>
      <c r="B208" s="35"/>
      <c r="C208" s="34" t="s">
        <v>186</v>
      </c>
      <c r="D208" s="42" t="s">
        <v>196</v>
      </c>
      <c r="E208" s="75"/>
      <c r="F208" s="54"/>
      <c r="G208" s="35"/>
      <c r="H208" s="35"/>
      <c r="I208" s="35"/>
      <c r="J208" s="35"/>
      <c r="K208" s="34" t="s">
        <v>442</v>
      </c>
      <c r="L208" s="35"/>
      <c r="M208" s="35"/>
      <c r="N208" s="35"/>
      <c r="O208" s="35"/>
      <c r="P208" s="47" t="s">
        <v>443</v>
      </c>
      <c r="Q208" s="35"/>
      <c r="R208" s="37"/>
      <c r="S208" s="37"/>
    </row>
    <row r="209">
      <c r="A209" s="41">
        <v>32.0</v>
      </c>
      <c r="B209" s="35"/>
      <c r="C209" s="34" t="s">
        <v>462</v>
      </c>
      <c r="D209" s="42" t="s">
        <v>196</v>
      </c>
      <c r="E209" s="75"/>
      <c r="F209" s="54"/>
      <c r="G209" s="35"/>
      <c r="H209" s="35"/>
      <c r="I209" s="35"/>
      <c r="J209" s="35"/>
      <c r="K209" s="34" t="s">
        <v>442</v>
      </c>
      <c r="L209" s="35"/>
      <c r="M209" s="35"/>
      <c r="N209" s="35"/>
      <c r="O209" s="35"/>
      <c r="P209" s="47" t="s">
        <v>443</v>
      </c>
      <c r="Q209" s="35"/>
      <c r="R209" s="37"/>
      <c r="S209" s="37"/>
    </row>
    <row r="210">
      <c r="A210" s="41">
        <v>33.0</v>
      </c>
      <c r="B210" s="35"/>
      <c r="C210" s="34" t="s">
        <v>186</v>
      </c>
      <c r="D210" s="42" t="s">
        <v>196</v>
      </c>
      <c r="E210" s="75"/>
      <c r="F210" s="54"/>
      <c r="G210" s="35"/>
      <c r="H210" s="35"/>
      <c r="I210" s="35"/>
      <c r="J210" s="35"/>
      <c r="K210" s="34" t="s">
        <v>442</v>
      </c>
      <c r="L210" s="35"/>
      <c r="M210" s="35"/>
      <c r="N210" s="35"/>
      <c r="O210" s="35"/>
      <c r="P210" s="47" t="s">
        <v>443</v>
      </c>
      <c r="Q210" s="35"/>
      <c r="R210" s="37"/>
      <c r="S210" s="37"/>
    </row>
    <row r="211">
      <c r="A211" s="41">
        <v>33.0</v>
      </c>
      <c r="B211" s="35"/>
      <c r="C211" s="34" t="s">
        <v>463</v>
      </c>
      <c r="D211" s="42" t="s">
        <v>196</v>
      </c>
      <c r="E211" s="75"/>
      <c r="F211" s="54"/>
      <c r="G211" s="35"/>
      <c r="H211" s="35"/>
      <c r="I211" s="35"/>
      <c r="J211" s="35"/>
      <c r="K211" s="34" t="s">
        <v>442</v>
      </c>
      <c r="L211" s="35"/>
      <c r="M211" s="35"/>
      <c r="N211" s="35"/>
      <c r="O211" s="35"/>
      <c r="P211" s="47" t="s">
        <v>443</v>
      </c>
      <c r="Q211" s="35"/>
      <c r="R211" s="37"/>
      <c r="S211" s="37"/>
    </row>
    <row r="212">
      <c r="A212" s="41">
        <v>34.0</v>
      </c>
      <c r="B212" s="35"/>
      <c r="C212" s="42" t="s">
        <v>186</v>
      </c>
      <c r="D212" s="42" t="s">
        <v>196</v>
      </c>
      <c r="E212" s="75"/>
      <c r="F212" s="54"/>
      <c r="G212" s="35"/>
      <c r="H212" s="35"/>
      <c r="I212" s="35"/>
      <c r="J212" s="35"/>
      <c r="K212" s="34" t="s">
        <v>442</v>
      </c>
      <c r="L212" s="35"/>
      <c r="M212" s="35"/>
      <c r="N212" s="35"/>
      <c r="O212" s="35"/>
      <c r="P212" s="47" t="s">
        <v>443</v>
      </c>
      <c r="Q212" s="35"/>
      <c r="R212" s="37"/>
      <c r="S212" s="37"/>
    </row>
    <row r="213">
      <c r="A213" s="41">
        <v>34.0</v>
      </c>
      <c r="B213" s="35"/>
      <c r="C213" s="34" t="s">
        <v>464</v>
      </c>
      <c r="D213" s="42" t="s">
        <v>196</v>
      </c>
      <c r="E213" s="75"/>
      <c r="F213" s="54"/>
      <c r="G213" s="35"/>
      <c r="H213" s="35"/>
      <c r="I213" s="35"/>
      <c r="J213" s="35"/>
      <c r="K213" s="34" t="s">
        <v>442</v>
      </c>
      <c r="L213" s="35"/>
      <c r="M213" s="35"/>
      <c r="N213" s="35"/>
      <c r="O213" s="35"/>
      <c r="P213" s="47" t="s">
        <v>443</v>
      </c>
      <c r="Q213" s="35"/>
      <c r="R213" s="37"/>
      <c r="S213" s="37"/>
    </row>
    <row r="214">
      <c r="A214" s="41">
        <v>35.0</v>
      </c>
      <c r="B214" s="35"/>
      <c r="C214" s="34" t="s">
        <v>465</v>
      </c>
      <c r="D214" s="42" t="s">
        <v>196</v>
      </c>
      <c r="E214" s="75"/>
      <c r="F214" s="54"/>
      <c r="G214" s="35"/>
      <c r="H214" s="35"/>
      <c r="I214" s="35"/>
      <c r="J214" s="35"/>
      <c r="K214" s="34" t="s">
        <v>442</v>
      </c>
      <c r="L214" s="35"/>
      <c r="M214" s="35"/>
      <c r="N214" s="35"/>
      <c r="O214" s="35"/>
      <c r="P214" s="47" t="s">
        <v>443</v>
      </c>
      <c r="Q214" s="35"/>
      <c r="R214" s="37"/>
      <c r="S214" s="37"/>
    </row>
    <row r="215">
      <c r="A215" s="41">
        <v>35.0</v>
      </c>
      <c r="B215" s="35"/>
      <c r="C215" s="34" t="s">
        <v>466</v>
      </c>
      <c r="D215" s="42" t="s">
        <v>196</v>
      </c>
      <c r="E215" s="75"/>
      <c r="F215" s="54"/>
      <c r="G215" s="35"/>
      <c r="H215" s="35"/>
      <c r="I215" s="35"/>
      <c r="J215" s="35"/>
      <c r="K215" s="34" t="s">
        <v>442</v>
      </c>
      <c r="L215" s="35"/>
      <c r="M215" s="35"/>
      <c r="N215" s="35"/>
      <c r="O215" s="35"/>
      <c r="P215" s="47" t="s">
        <v>443</v>
      </c>
      <c r="Q215" s="35"/>
      <c r="R215" s="37"/>
      <c r="S215" s="37"/>
    </row>
    <row r="216">
      <c r="A216" s="41">
        <v>36.0</v>
      </c>
      <c r="B216" s="35"/>
      <c r="C216" s="34" t="s">
        <v>467</v>
      </c>
      <c r="D216" s="42" t="s">
        <v>196</v>
      </c>
      <c r="E216" s="75"/>
      <c r="F216" s="54"/>
      <c r="G216" s="35"/>
      <c r="H216" s="35"/>
      <c r="I216" s="35"/>
      <c r="J216" s="35"/>
      <c r="K216" s="34" t="s">
        <v>442</v>
      </c>
      <c r="L216" s="35"/>
      <c r="M216" s="35"/>
      <c r="N216" s="35"/>
      <c r="O216" s="35"/>
      <c r="P216" s="47" t="s">
        <v>443</v>
      </c>
      <c r="Q216" s="35"/>
      <c r="R216" s="37"/>
      <c r="S216" s="37"/>
    </row>
    <row r="217">
      <c r="A217" s="41">
        <v>36.0</v>
      </c>
      <c r="B217" s="35"/>
      <c r="C217" s="34" t="s">
        <v>468</v>
      </c>
      <c r="D217" s="42" t="s">
        <v>196</v>
      </c>
      <c r="E217" s="75"/>
      <c r="F217" s="54"/>
      <c r="G217" s="35"/>
      <c r="H217" s="35"/>
      <c r="I217" s="35"/>
      <c r="J217" s="35"/>
      <c r="K217" s="34" t="s">
        <v>442</v>
      </c>
      <c r="L217" s="35"/>
      <c r="M217" s="35"/>
      <c r="N217" s="35"/>
      <c r="O217" s="35"/>
      <c r="P217" s="47" t="s">
        <v>443</v>
      </c>
      <c r="Q217" s="35"/>
      <c r="R217" s="37"/>
      <c r="S217" s="37"/>
    </row>
    <row r="218">
      <c r="A218" s="41">
        <v>37.0</v>
      </c>
      <c r="B218" s="35"/>
      <c r="C218" s="34" t="s">
        <v>469</v>
      </c>
      <c r="D218" s="42" t="s">
        <v>196</v>
      </c>
      <c r="E218" s="75"/>
      <c r="F218" s="54"/>
      <c r="G218" s="35"/>
      <c r="H218" s="35"/>
      <c r="I218" s="35"/>
      <c r="J218" s="35"/>
      <c r="K218" s="34" t="s">
        <v>442</v>
      </c>
      <c r="L218" s="35"/>
      <c r="M218" s="35"/>
      <c r="N218" s="35"/>
      <c r="O218" s="35"/>
      <c r="P218" s="47" t="s">
        <v>443</v>
      </c>
      <c r="Q218" s="35"/>
      <c r="R218" s="37"/>
      <c r="S218" s="37"/>
    </row>
    <row r="219">
      <c r="A219" s="41">
        <v>37.0</v>
      </c>
      <c r="B219" s="35"/>
      <c r="C219" s="34" t="s">
        <v>470</v>
      </c>
      <c r="D219" s="42" t="s">
        <v>196</v>
      </c>
      <c r="E219" s="75"/>
      <c r="F219" s="54"/>
      <c r="G219" s="35"/>
      <c r="H219" s="35"/>
      <c r="I219" s="35"/>
      <c r="J219" s="35"/>
      <c r="K219" s="34" t="s">
        <v>442</v>
      </c>
      <c r="L219" s="35"/>
      <c r="M219" s="35"/>
      <c r="N219" s="35"/>
      <c r="O219" s="35"/>
      <c r="P219" s="47" t="s">
        <v>443</v>
      </c>
      <c r="Q219" s="35"/>
      <c r="R219" s="37"/>
      <c r="S219" s="37"/>
    </row>
    <row r="220">
      <c r="A220" s="41">
        <v>38.0</v>
      </c>
      <c r="B220" s="35"/>
      <c r="C220" s="34" t="s">
        <v>471</v>
      </c>
      <c r="D220" s="42" t="s">
        <v>196</v>
      </c>
      <c r="E220" s="75"/>
      <c r="F220" s="54"/>
      <c r="G220" s="35"/>
      <c r="H220" s="35"/>
      <c r="I220" s="35"/>
      <c r="J220" s="35"/>
      <c r="K220" s="34" t="s">
        <v>442</v>
      </c>
      <c r="L220" s="35"/>
      <c r="M220" s="35"/>
      <c r="N220" s="35"/>
      <c r="O220" s="35"/>
      <c r="P220" s="47" t="s">
        <v>443</v>
      </c>
      <c r="Q220" s="35"/>
      <c r="R220" s="37"/>
      <c r="S220" s="37"/>
    </row>
    <row r="221">
      <c r="A221" s="41">
        <v>38.0</v>
      </c>
      <c r="B221" s="35"/>
      <c r="C221" s="34" t="s">
        <v>472</v>
      </c>
      <c r="D221" s="42" t="s">
        <v>196</v>
      </c>
      <c r="E221" s="75"/>
      <c r="F221" s="54"/>
      <c r="G221" s="35"/>
      <c r="H221" s="35"/>
      <c r="I221" s="35"/>
      <c r="J221" s="35"/>
      <c r="K221" s="34" t="s">
        <v>442</v>
      </c>
      <c r="L221" s="35"/>
      <c r="M221" s="35"/>
      <c r="N221" s="35"/>
      <c r="O221" s="35"/>
      <c r="P221" s="47" t="s">
        <v>443</v>
      </c>
      <c r="Q221" s="35"/>
      <c r="R221" s="37"/>
      <c r="S221" s="37"/>
    </row>
    <row r="222">
      <c r="A222" s="41">
        <v>39.0</v>
      </c>
      <c r="B222" s="35"/>
      <c r="C222" s="34" t="s">
        <v>473</v>
      </c>
      <c r="D222" s="42" t="s">
        <v>196</v>
      </c>
      <c r="E222" s="75"/>
      <c r="F222" s="54"/>
      <c r="G222" s="35"/>
      <c r="H222" s="35"/>
      <c r="I222" s="35"/>
      <c r="J222" s="35"/>
      <c r="K222" s="34" t="s">
        <v>442</v>
      </c>
      <c r="L222" s="35"/>
      <c r="M222" s="35"/>
      <c r="N222" s="35"/>
      <c r="O222" s="35"/>
      <c r="P222" s="47" t="s">
        <v>443</v>
      </c>
      <c r="Q222" s="35"/>
      <c r="R222" s="37"/>
      <c r="S222" s="37"/>
    </row>
    <row r="223">
      <c r="A223" s="41">
        <v>39.0</v>
      </c>
      <c r="B223" s="35"/>
      <c r="C223" s="34" t="s">
        <v>474</v>
      </c>
      <c r="D223" s="42" t="s">
        <v>196</v>
      </c>
      <c r="E223" s="75"/>
      <c r="F223" s="54"/>
      <c r="G223" s="35"/>
      <c r="H223" s="35"/>
      <c r="I223" s="35"/>
      <c r="J223" s="35"/>
      <c r="K223" s="34" t="s">
        <v>442</v>
      </c>
      <c r="L223" s="35"/>
      <c r="M223" s="35"/>
      <c r="N223" s="35"/>
      <c r="O223" s="35"/>
      <c r="P223" s="47" t="s">
        <v>443</v>
      </c>
      <c r="Q223" s="35"/>
      <c r="R223" s="37"/>
      <c r="S223" s="37"/>
    </row>
    <row r="224">
      <c r="A224" s="41">
        <v>40.0</v>
      </c>
      <c r="B224" s="35"/>
      <c r="C224" s="34" t="s">
        <v>475</v>
      </c>
      <c r="D224" s="42" t="s">
        <v>196</v>
      </c>
      <c r="E224" s="75"/>
      <c r="F224" s="54"/>
      <c r="G224" s="35"/>
      <c r="H224" s="35"/>
      <c r="I224" s="35"/>
      <c r="J224" s="35"/>
      <c r="K224" s="34" t="s">
        <v>442</v>
      </c>
      <c r="L224" s="35"/>
      <c r="M224" s="35"/>
      <c r="N224" s="35"/>
      <c r="O224" s="35"/>
      <c r="P224" s="47" t="s">
        <v>443</v>
      </c>
      <c r="Q224" s="35"/>
      <c r="R224" s="37"/>
      <c r="S224" s="37"/>
    </row>
    <row r="225">
      <c r="A225" s="41">
        <v>40.0</v>
      </c>
      <c r="B225" s="35"/>
      <c r="C225" s="34" t="s">
        <v>476</v>
      </c>
      <c r="D225" s="42" t="s">
        <v>196</v>
      </c>
      <c r="E225" s="75"/>
      <c r="F225" s="54"/>
      <c r="G225" s="35"/>
      <c r="H225" s="35"/>
      <c r="I225" s="35"/>
      <c r="J225" s="35"/>
      <c r="K225" s="34" t="s">
        <v>442</v>
      </c>
      <c r="L225" s="35"/>
      <c r="M225" s="35"/>
      <c r="N225" s="35"/>
      <c r="O225" s="35"/>
      <c r="P225" s="47" t="s">
        <v>443</v>
      </c>
      <c r="Q225" s="35"/>
      <c r="R225" s="37"/>
      <c r="S225" s="37"/>
    </row>
    <row r="226">
      <c r="A226" s="41">
        <v>41.0</v>
      </c>
      <c r="B226" s="35"/>
      <c r="C226" s="34" t="s">
        <v>477</v>
      </c>
      <c r="D226" s="42" t="s">
        <v>196</v>
      </c>
      <c r="E226" s="75"/>
      <c r="F226" s="54"/>
      <c r="G226" s="35"/>
      <c r="H226" s="35"/>
      <c r="I226" s="35"/>
      <c r="J226" s="35"/>
      <c r="K226" s="34" t="s">
        <v>442</v>
      </c>
      <c r="L226" s="35"/>
      <c r="M226" s="35"/>
      <c r="N226" s="35"/>
      <c r="O226" s="35"/>
      <c r="P226" s="47" t="s">
        <v>443</v>
      </c>
      <c r="Q226" s="35"/>
      <c r="R226" s="37"/>
      <c r="S226" s="37"/>
    </row>
    <row r="227">
      <c r="A227" s="41">
        <v>41.0</v>
      </c>
      <c r="B227" s="35"/>
      <c r="C227" s="34" t="s">
        <v>478</v>
      </c>
      <c r="D227" s="42" t="s">
        <v>196</v>
      </c>
      <c r="E227" s="75"/>
      <c r="F227" s="54"/>
      <c r="G227" s="35"/>
      <c r="H227" s="35"/>
      <c r="I227" s="35"/>
      <c r="J227" s="35"/>
      <c r="K227" s="34" t="s">
        <v>442</v>
      </c>
      <c r="L227" s="35"/>
      <c r="M227" s="35"/>
      <c r="N227" s="35"/>
      <c r="O227" s="35"/>
      <c r="P227" s="47" t="s">
        <v>443</v>
      </c>
      <c r="Q227" s="35"/>
      <c r="R227" s="37"/>
      <c r="S227" s="37"/>
    </row>
    <row r="228">
      <c r="A228" s="41" t="s">
        <v>479</v>
      </c>
      <c r="B228" s="34" t="s">
        <v>480</v>
      </c>
      <c r="C228" s="76">
        <v>5830.0</v>
      </c>
      <c r="D228" s="42" t="s">
        <v>481</v>
      </c>
      <c r="E228" s="35"/>
      <c r="F228" s="35"/>
      <c r="G228" s="35"/>
      <c r="H228" s="35"/>
      <c r="I228" s="35"/>
      <c r="J228" s="35"/>
      <c r="K228" s="35"/>
      <c r="L228" s="35"/>
      <c r="M228" s="35"/>
      <c r="N228" s="35"/>
      <c r="O228" s="47" t="s">
        <v>339</v>
      </c>
      <c r="P228" s="35"/>
      <c r="Q228" s="35"/>
      <c r="R228" s="37"/>
      <c r="S228" s="37"/>
    </row>
    <row r="229">
      <c r="A229" s="41" t="s">
        <v>482</v>
      </c>
      <c r="B229" s="34" t="s">
        <v>483</v>
      </c>
      <c r="C229" s="76">
        <v>171875.0</v>
      </c>
      <c r="D229" s="42" t="s">
        <v>481</v>
      </c>
      <c r="E229" s="35"/>
      <c r="F229" s="35"/>
      <c r="G229" s="35"/>
      <c r="H229" s="35"/>
      <c r="I229" s="35"/>
      <c r="J229" s="35"/>
      <c r="K229" s="35"/>
      <c r="L229" s="35"/>
      <c r="M229" s="35"/>
      <c r="N229" s="35"/>
      <c r="O229" s="47" t="s">
        <v>339</v>
      </c>
      <c r="P229" s="35"/>
      <c r="Q229" s="35"/>
      <c r="R229" s="37"/>
      <c r="S229" s="37"/>
    </row>
    <row r="230">
      <c r="A230" s="77"/>
      <c r="B230" s="75"/>
      <c r="C230" s="78">
        <v>325.0</v>
      </c>
      <c r="D230" s="77"/>
      <c r="E230" s="75"/>
      <c r="F230" s="75"/>
      <c r="G230" s="75"/>
      <c r="H230" s="75"/>
      <c r="I230" s="75"/>
      <c r="J230" s="75"/>
      <c r="K230" s="77"/>
      <c r="L230" s="75"/>
      <c r="M230" s="75"/>
      <c r="N230" s="75"/>
      <c r="O230" s="75"/>
      <c r="P230" s="75"/>
      <c r="Q230" s="75"/>
      <c r="R230" s="75"/>
      <c r="S230" s="75"/>
    </row>
    <row r="231">
      <c r="A231" s="79" t="s">
        <v>484</v>
      </c>
      <c r="C231" s="80">
        <v>54.0</v>
      </c>
      <c r="D231" s="77"/>
      <c r="E231" s="75"/>
      <c r="F231" s="75"/>
      <c r="G231" s="75"/>
      <c r="H231" s="75"/>
      <c r="I231" s="75"/>
      <c r="J231" s="75"/>
      <c r="K231" s="77"/>
      <c r="L231" s="75"/>
      <c r="M231" s="75"/>
      <c r="N231" s="75"/>
      <c r="O231" s="75"/>
      <c r="P231" s="75"/>
      <c r="Q231" s="75"/>
      <c r="R231" s="75"/>
      <c r="S231" s="75"/>
    </row>
  </sheetData>
  <autoFilter ref="$A$1:$Z$231">
    <sortState ref="A1:Z231">
      <sortCondition ref="I1:I231"/>
    </sortState>
  </autoFilter>
  <mergeCells count="1">
    <mergeCell ref="A231:B231"/>
  </mergeCells>
  <hyperlinks>
    <hyperlink r:id="rId1" ref="A2"/>
    <hyperlink r:id="rId2" ref="H2"/>
    <hyperlink r:id="rId3" ref="K2"/>
    <hyperlink r:id="rId4" ref="M2"/>
    <hyperlink r:id="rId5" ref="H5"/>
    <hyperlink r:id="rId6" ref="M5"/>
    <hyperlink r:id="rId7" ref="Q5"/>
    <hyperlink r:id="rId8" ref="H6"/>
    <hyperlink r:id="rId9" ref="K6"/>
    <hyperlink r:id="rId10" ref="M6"/>
    <hyperlink r:id="rId11" location=":~:text=FDA%20approves%20zanubrutinib%20for%20chronic%20lymphocytic%20leukemia%20or%20small%20lymphocytic%20lymphoma,-Share&amp;text=On%20January%2019%2C%202023%2C%20the,small%20lymphocytic%20lymphoma%20(SLL)." ref="H7"/>
    <hyperlink r:id="rId12" ref="K7"/>
    <hyperlink r:id="rId13" ref="M7"/>
    <hyperlink r:id="rId14" ref="H8"/>
    <hyperlink r:id="rId15" ref="K8"/>
    <hyperlink r:id="rId16" ref="M8"/>
    <hyperlink r:id="rId17" ref="P8"/>
    <hyperlink r:id="rId18" location=":~:text=resistant%20EGFR%20mutations-,FDA%20broadens%20afatinib%20indication%20to%20previously%20untreated%2C%20metastatic%20NSCLC,other%20non%2Dresistant%20EGFR%20mutations&amp;text=On%20January%2012%2C%202018%2C%20the,Boehringer%20Ingelheim%20Pharmaceutical%2C%20Inc.)" ref="H9"/>
    <hyperlink r:id="rId19" ref="K9"/>
    <hyperlink r:id="rId20" location=":~:text=resistant%20EGFR%20mutations-,FDA%20broadens%20afatinib%20indication%20to%20previously%20untreated%2C%20metastatic%20NSCLC,other%20non%2Dresistant%20EGFR%20mutations&amp;text=On%20January%2012%2C%202018%2C%20the,Boehringer%20Ingelheim%20Pharmaceutical%2C%20Inc.)" ref="H10"/>
    <hyperlink r:id="rId21" ref="K10"/>
    <hyperlink r:id="rId22" location=":~:text=resistant%20EGFR%20mutations-,FDA%20broadens%20afatinib%20indication%20to%20previously%20untreated%2C%20metastatic%20NSCLC,other%20non%2Dresistant%20EGFR%20mutations&amp;text=On%20January%2012%2C%202018%2C%20the,Boehringer%20Ingelheim%20Pharmaceutical%2C%20Inc.)" ref="H11"/>
    <hyperlink r:id="rId23" ref="K11"/>
    <hyperlink r:id="rId24" ref="H12"/>
    <hyperlink r:id="rId25" ref="H13"/>
    <hyperlink r:id="rId26" ref="H14"/>
    <hyperlink r:id="rId27" ref="H15"/>
    <hyperlink r:id="rId28" ref="P21"/>
    <hyperlink r:id="rId29" ref="O23"/>
    <hyperlink r:id="rId30" ref="O24"/>
    <hyperlink r:id="rId31" ref="H25"/>
    <hyperlink r:id="rId32" ref="K25"/>
    <hyperlink r:id="rId33" ref="M25"/>
    <hyperlink r:id="rId34" ref="H26"/>
    <hyperlink r:id="rId35" ref="K26"/>
    <hyperlink r:id="rId36" ref="M26"/>
    <hyperlink r:id="rId37" ref="P28"/>
    <hyperlink r:id="rId38" ref="P29"/>
    <hyperlink r:id="rId39" ref="P30"/>
    <hyperlink r:id="rId40" ref="P32"/>
    <hyperlink r:id="rId41" ref="O34"/>
    <hyperlink r:id="rId42" ref="H35"/>
    <hyperlink r:id="rId43" ref="K35"/>
    <hyperlink r:id="rId44" ref="M35"/>
    <hyperlink r:id="rId45" ref="H36"/>
    <hyperlink r:id="rId46" ref="K36"/>
    <hyperlink r:id="rId47" ref="M36"/>
    <hyperlink r:id="rId48" ref="P36"/>
    <hyperlink r:id="rId49" ref="P40"/>
    <hyperlink r:id="rId50" ref="P41"/>
    <hyperlink r:id="rId51" ref="H42"/>
    <hyperlink r:id="rId52" ref="M42"/>
    <hyperlink r:id="rId53" ref="H43"/>
    <hyperlink r:id="rId54" ref="M43"/>
    <hyperlink r:id="rId55" ref="H44"/>
    <hyperlink r:id="rId56" ref="M44"/>
    <hyperlink r:id="rId57" ref="O46"/>
    <hyperlink r:id="rId58" ref="P46"/>
    <hyperlink r:id="rId59" location=":~:text=In%20November%202015%2C%20osimertinib%20received,two%20single%2Darm%20clinical%20trials." ref="H47"/>
    <hyperlink r:id="rId60" ref="K47"/>
    <hyperlink r:id="rId61" ref="O49"/>
    <hyperlink r:id="rId62" ref="P50"/>
    <hyperlink r:id="rId63" ref="H52"/>
    <hyperlink r:id="rId64" ref="K52"/>
    <hyperlink r:id="rId65" ref="M52"/>
    <hyperlink r:id="rId66" ref="P53"/>
    <hyperlink r:id="rId67" ref="A55"/>
    <hyperlink r:id="rId68" ref="A56"/>
    <hyperlink r:id="rId69" location=":~:text=resistant%20EGFR%20mutations-,FDA%20broadens%20afatinib%20indication%20to%20previously%20untreated%2C%20metastatic%20NSCLC,other%20non%2Dresistant%20EGFR%20mutations&amp;text=On%20January%2012%2C%202018%2C%20the,Boehringer%20Ingelheim%20Pharmaceutical%2C%20Inc.)" ref="H57"/>
    <hyperlink r:id="rId70" ref="K57"/>
    <hyperlink r:id="rId71" ref="P58"/>
    <hyperlink r:id="rId72" ref="H60"/>
    <hyperlink r:id="rId73" ref="K60"/>
    <hyperlink r:id="rId74" ref="M60"/>
    <hyperlink r:id="rId75" ref="P62"/>
    <hyperlink r:id="rId76" ref="O63"/>
    <hyperlink r:id="rId77" ref="P70"/>
    <hyperlink r:id="rId78" ref="P71"/>
    <hyperlink r:id="rId79" ref="P72"/>
    <hyperlink r:id="rId80" ref="P73"/>
    <hyperlink r:id="rId81" ref="P74"/>
    <hyperlink r:id="rId82" ref="P75"/>
    <hyperlink r:id="rId83" ref="O76"/>
    <hyperlink r:id="rId84" ref="P76"/>
    <hyperlink r:id="rId85" ref="P78"/>
    <hyperlink r:id="rId86" ref="P81"/>
    <hyperlink r:id="rId87" ref="P82"/>
    <hyperlink r:id="rId88" ref="P83"/>
    <hyperlink r:id="rId89" ref="P84"/>
    <hyperlink r:id="rId90" ref="P85"/>
    <hyperlink r:id="rId91" ref="P86"/>
    <hyperlink r:id="rId92" ref="P87"/>
    <hyperlink r:id="rId93" ref="P88"/>
    <hyperlink r:id="rId94" ref="P89"/>
    <hyperlink r:id="rId95" ref="P90"/>
    <hyperlink r:id="rId96" ref="P91"/>
    <hyperlink r:id="rId97" ref="P92"/>
    <hyperlink r:id="rId98" ref="P93"/>
    <hyperlink r:id="rId99" ref="P94"/>
    <hyperlink r:id="rId100" ref="P95"/>
    <hyperlink r:id="rId101" ref="P96"/>
    <hyperlink r:id="rId102" ref="P98"/>
    <hyperlink r:id="rId103" ref="P99"/>
    <hyperlink r:id="rId104" ref="P104"/>
    <hyperlink r:id="rId105" ref="P105"/>
    <hyperlink r:id="rId106" ref="P106"/>
    <hyperlink r:id="rId107" ref="P107"/>
    <hyperlink r:id="rId108" ref="P109"/>
    <hyperlink r:id="rId109" ref="P118"/>
    <hyperlink r:id="rId110" ref="P120"/>
    <hyperlink r:id="rId111" ref="P121"/>
    <hyperlink r:id="rId112" ref="P122"/>
    <hyperlink r:id="rId113" ref="P123"/>
    <hyperlink r:id="rId114" ref="P124"/>
    <hyperlink r:id="rId115" ref="P125"/>
    <hyperlink r:id="rId116" ref="P126"/>
    <hyperlink r:id="rId117" ref="P127"/>
    <hyperlink r:id="rId118" ref="P128"/>
    <hyperlink r:id="rId119" ref="P129"/>
    <hyperlink r:id="rId120" ref="P130"/>
    <hyperlink r:id="rId121" ref="P131"/>
    <hyperlink r:id="rId122" ref="P132"/>
    <hyperlink r:id="rId123" ref="P133"/>
    <hyperlink r:id="rId124" ref="P134"/>
    <hyperlink r:id="rId125" ref="P136"/>
    <hyperlink r:id="rId126" ref="P138"/>
    <hyperlink r:id="rId127" ref="P139"/>
    <hyperlink r:id="rId128" ref="P142"/>
    <hyperlink r:id="rId129" ref="P158"/>
    <hyperlink r:id="rId130" ref="P159"/>
    <hyperlink r:id="rId131" ref="P170"/>
    <hyperlink r:id="rId132" ref="P172"/>
    <hyperlink r:id="rId133" ref="P173"/>
    <hyperlink r:id="rId134" ref="P175"/>
    <hyperlink r:id="rId135" ref="P176"/>
    <hyperlink r:id="rId136" ref="P178"/>
    <hyperlink r:id="rId137" ref="P179"/>
    <hyperlink r:id="rId138" ref="P180"/>
    <hyperlink r:id="rId139" ref="P185"/>
    <hyperlink r:id="rId140" ref="P186"/>
    <hyperlink r:id="rId141" ref="P187"/>
    <hyperlink r:id="rId142" ref="P188"/>
    <hyperlink r:id="rId143" ref="P189"/>
    <hyperlink r:id="rId144" ref="P190"/>
    <hyperlink r:id="rId145" ref="P191"/>
    <hyperlink r:id="rId146" ref="P192"/>
    <hyperlink r:id="rId147" ref="P193"/>
    <hyperlink r:id="rId148" ref="P194"/>
    <hyperlink r:id="rId149" ref="P195"/>
    <hyperlink r:id="rId150" ref="P196"/>
    <hyperlink r:id="rId151" ref="P197"/>
    <hyperlink r:id="rId152" ref="P198"/>
    <hyperlink r:id="rId153" ref="P199"/>
    <hyperlink r:id="rId154" ref="P200"/>
    <hyperlink r:id="rId155" ref="P201"/>
    <hyperlink r:id="rId156" ref="P202"/>
    <hyperlink r:id="rId157" ref="P203"/>
    <hyperlink r:id="rId158" ref="P204"/>
    <hyperlink r:id="rId159" ref="P205"/>
    <hyperlink r:id="rId160" ref="P206"/>
    <hyperlink r:id="rId161" ref="P207"/>
    <hyperlink r:id="rId162" ref="P208"/>
    <hyperlink r:id="rId163" ref="P209"/>
    <hyperlink r:id="rId164" ref="P210"/>
    <hyperlink r:id="rId165" ref="P211"/>
    <hyperlink r:id="rId166" ref="P212"/>
    <hyperlink r:id="rId167" ref="P213"/>
    <hyperlink r:id="rId168" ref="P214"/>
    <hyperlink r:id="rId169" ref="P215"/>
    <hyperlink r:id="rId170" ref="P216"/>
    <hyperlink r:id="rId171" ref="P217"/>
    <hyperlink r:id="rId172" ref="P218"/>
    <hyperlink r:id="rId173" ref="P219"/>
    <hyperlink r:id="rId174" ref="P220"/>
    <hyperlink r:id="rId175" ref="P221"/>
    <hyperlink r:id="rId176" ref="P222"/>
    <hyperlink r:id="rId177" ref="P223"/>
    <hyperlink r:id="rId178" ref="P224"/>
    <hyperlink r:id="rId179" ref="P225"/>
    <hyperlink r:id="rId180" ref="P226"/>
    <hyperlink r:id="rId181" ref="P227"/>
    <hyperlink r:id="rId182" ref="O228"/>
    <hyperlink r:id="rId183" ref="O229"/>
  </hyperlinks>
  <drawing r:id="rId184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44.75"/>
    <col customWidth="1" min="4" max="4" width="27.0"/>
    <col customWidth="1" min="10" max="10" width="26.63"/>
    <col customWidth="1" min="14" max="14" width="32.38"/>
  </cols>
  <sheetData>
    <row r="1">
      <c r="A1" s="81" t="s">
        <v>485</v>
      </c>
      <c r="B1" s="81" t="s">
        <v>162</v>
      </c>
      <c r="C1" s="81" t="s">
        <v>7</v>
      </c>
      <c r="D1" s="81" t="s">
        <v>486</v>
      </c>
      <c r="E1" s="81" t="s">
        <v>487</v>
      </c>
      <c r="F1" s="81" t="s">
        <v>163</v>
      </c>
      <c r="G1" s="81" t="s">
        <v>488</v>
      </c>
      <c r="H1" s="81" t="s">
        <v>164</v>
      </c>
      <c r="I1" s="81" t="s">
        <v>165</v>
      </c>
      <c r="J1" s="81" t="s">
        <v>166</v>
      </c>
      <c r="K1" s="81" t="s">
        <v>169</v>
      </c>
      <c r="L1" s="81" t="s">
        <v>489</v>
      </c>
      <c r="M1" s="81" t="s">
        <v>171</v>
      </c>
      <c r="N1" s="81" t="s">
        <v>172</v>
      </c>
      <c r="O1" s="81" t="s">
        <v>490</v>
      </c>
      <c r="P1" s="81" t="s">
        <v>168</v>
      </c>
      <c r="Q1" s="81" t="s">
        <v>170</v>
      </c>
      <c r="R1" s="81" t="s">
        <v>10</v>
      </c>
      <c r="S1" s="81" t="s">
        <v>173</v>
      </c>
      <c r="T1" s="81" t="s">
        <v>174</v>
      </c>
      <c r="U1" s="81" t="s">
        <v>491</v>
      </c>
      <c r="V1" s="81" t="s">
        <v>492</v>
      </c>
    </row>
    <row r="2">
      <c r="A2" s="82"/>
      <c r="B2" s="83" t="s">
        <v>493</v>
      </c>
      <c r="C2" s="83" t="s">
        <v>494</v>
      </c>
      <c r="D2" s="83" t="s">
        <v>186</v>
      </c>
      <c r="E2" s="83" t="s">
        <v>186</v>
      </c>
      <c r="F2" s="83" t="s">
        <v>186</v>
      </c>
      <c r="G2" s="83" t="s">
        <v>186</v>
      </c>
      <c r="H2" s="83" t="s">
        <v>182</v>
      </c>
      <c r="I2" s="83" t="s">
        <v>182</v>
      </c>
      <c r="J2" s="83" t="s">
        <v>495</v>
      </c>
      <c r="K2" s="83" t="s">
        <v>496</v>
      </c>
      <c r="L2" s="82"/>
      <c r="M2" s="83" t="s">
        <v>497</v>
      </c>
      <c r="N2" s="83" t="s">
        <v>182</v>
      </c>
      <c r="O2" s="83" t="s">
        <v>498</v>
      </c>
      <c r="P2" s="83" t="s">
        <v>182</v>
      </c>
      <c r="Q2" s="83" t="s">
        <v>182</v>
      </c>
      <c r="R2" s="83" t="s">
        <v>182</v>
      </c>
      <c r="S2" s="84" t="s">
        <v>499</v>
      </c>
      <c r="T2" s="83" t="s">
        <v>182</v>
      </c>
      <c r="U2" s="83" t="s">
        <v>182</v>
      </c>
      <c r="V2" s="85"/>
    </row>
    <row r="3">
      <c r="A3" s="82"/>
      <c r="B3" s="83" t="s">
        <v>500</v>
      </c>
      <c r="C3" s="83" t="s">
        <v>501</v>
      </c>
      <c r="D3" s="83" t="s">
        <v>502</v>
      </c>
      <c r="E3" s="83" t="s">
        <v>502</v>
      </c>
      <c r="F3" s="83" t="s">
        <v>502</v>
      </c>
      <c r="G3" s="83" t="s">
        <v>502</v>
      </c>
      <c r="H3" s="83" t="s">
        <v>182</v>
      </c>
      <c r="I3" s="83" t="s">
        <v>182</v>
      </c>
      <c r="J3" s="83" t="s">
        <v>503</v>
      </c>
      <c r="K3" s="83" t="s">
        <v>496</v>
      </c>
      <c r="L3" s="82"/>
      <c r="M3" s="83" t="s">
        <v>497</v>
      </c>
      <c r="N3" s="83" t="s">
        <v>182</v>
      </c>
      <c r="O3" s="83" t="s">
        <v>498</v>
      </c>
      <c r="P3" s="83" t="s">
        <v>182</v>
      </c>
      <c r="Q3" s="83" t="s">
        <v>182</v>
      </c>
      <c r="R3" s="83" t="s">
        <v>182</v>
      </c>
      <c r="S3" s="83" t="s">
        <v>182</v>
      </c>
      <c r="T3" s="84" t="s">
        <v>504</v>
      </c>
      <c r="U3" s="83" t="s">
        <v>182</v>
      </c>
      <c r="V3" s="85"/>
    </row>
    <row r="4">
      <c r="A4" s="82"/>
      <c r="B4" s="83" t="s">
        <v>505</v>
      </c>
      <c r="C4" s="83" t="s">
        <v>506</v>
      </c>
      <c r="D4" s="83" t="s">
        <v>502</v>
      </c>
      <c r="E4" s="83" t="s">
        <v>502</v>
      </c>
      <c r="F4" s="83" t="s">
        <v>502</v>
      </c>
      <c r="G4" s="83" t="s">
        <v>502</v>
      </c>
      <c r="H4" s="83" t="s">
        <v>182</v>
      </c>
      <c r="I4" s="83" t="s">
        <v>182</v>
      </c>
      <c r="J4" s="83" t="s">
        <v>507</v>
      </c>
      <c r="K4" s="83" t="s">
        <v>496</v>
      </c>
      <c r="L4" s="82"/>
      <c r="M4" s="83" t="s">
        <v>497</v>
      </c>
      <c r="N4" s="83" t="s">
        <v>182</v>
      </c>
      <c r="O4" s="83" t="s">
        <v>498</v>
      </c>
      <c r="P4" s="83" t="s">
        <v>182</v>
      </c>
      <c r="Q4" s="83" t="s">
        <v>182</v>
      </c>
      <c r="R4" s="83" t="s">
        <v>182</v>
      </c>
      <c r="S4" s="83" t="s">
        <v>182</v>
      </c>
      <c r="T4" s="84" t="s">
        <v>504</v>
      </c>
      <c r="U4" s="83" t="s">
        <v>182</v>
      </c>
      <c r="V4" s="85"/>
    </row>
    <row r="5">
      <c r="A5" s="82"/>
      <c r="B5" s="83" t="s">
        <v>508</v>
      </c>
      <c r="C5" s="83" t="s">
        <v>509</v>
      </c>
      <c r="D5" s="83">
        <v>0.0408</v>
      </c>
      <c r="E5" s="83">
        <v>0.0408</v>
      </c>
      <c r="F5" s="83">
        <v>0.0408</v>
      </c>
      <c r="G5" s="83">
        <v>40800.0</v>
      </c>
      <c r="H5" s="83" t="s">
        <v>196</v>
      </c>
      <c r="I5" s="83" t="s">
        <v>182</v>
      </c>
      <c r="J5" s="83" t="s">
        <v>182</v>
      </c>
      <c r="K5" s="83" t="s">
        <v>496</v>
      </c>
      <c r="L5" s="82"/>
      <c r="M5" s="83" t="s">
        <v>497</v>
      </c>
      <c r="N5" s="83" t="s">
        <v>182</v>
      </c>
      <c r="O5" s="83" t="s">
        <v>498</v>
      </c>
      <c r="P5" s="83" t="s">
        <v>182</v>
      </c>
      <c r="Q5" s="83" t="s">
        <v>510</v>
      </c>
      <c r="R5" s="83" t="s">
        <v>182</v>
      </c>
      <c r="S5" s="83" t="s">
        <v>182</v>
      </c>
      <c r="T5" s="83" t="s">
        <v>182</v>
      </c>
      <c r="U5" s="83" t="s">
        <v>182</v>
      </c>
      <c r="V5" s="85"/>
    </row>
    <row r="6">
      <c r="A6" s="83" t="s">
        <v>511</v>
      </c>
      <c r="B6" s="83" t="s">
        <v>512</v>
      </c>
      <c r="C6" s="83" t="s">
        <v>513</v>
      </c>
      <c r="D6" s="83">
        <v>0.195</v>
      </c>
      <c r="E6" s="83">
        <v>0.195</v>
      </c>
      <c r="F6" s="83">
        <v>0.195</v>
      </c>
      <c r="G6" s="83">
        <v>0.195</v>
      </c>
      <c r="H6" s="83" t="s">
        <v>182</v>
      </c>
      <c r="I6" s="83" t="s">
        <v>182</v>
      </c>
      <c r="J6" s="83" t="s">
        <v>182</v>
      </c>
      <c r="K6" s="83" t="s">
        <v>496</v>
      </c>
      <c r="L6" s="82"/>
      <c r="M6" s="83" t="s">
        <v>497</v>
      </c>
      <c r="N6" s="83" t="s">
        <v>182</v>
      </c>
      <c r="O6" s="83" t="s">
        <v>498</v>
      </c>
      <c r="P6" s="83" t="s">
        <v>182</v>
      </c>
      <c r="Q6" s="83" t="s">
        <v>182</v>
      </c>
      <c r="R6" s="83" t="s">
        <v>182</v>
      </c>
      <c r="S6" s="84" t="s">
        <v>514</v>
      </c>
      <c r="T6" s="83" t="s">
        <v>182</v>
      </c>
      <c r="U6" s="83" t="s">
        <v>182</v>
      </c>
      <c r="V6" s="85"/>
    </row>
    <row r="7">
      <c r="A7" s="83" t="s">
        <v>515</v>
      </c>
      <c r="B7" s="83" t="s">
        <v>516</v>
      </c>
      <c r="C7" s="83" t="s">
        <v>517</v>
      </c>
      <c r="D7" s="83">
        <v>0.0166</v>
      </c>
      <c r="E7" s="83">
        <v>0.0166</v>
      </c>
      <c r="F7" s="83">
        <v>0.0166</v>
      </c>
      <c r="G7" s="83">
        <v>16600.0</v>
      </c>
      <c r="H7" s="83" t="s">
        <v>182</v>
      </c>
      <c r="I7" s="83">
        <v>0.11</v>
      </c>
      <c r="J7" s="83">
        <v>0.12</v>
      </c>
      <c r="K7" s="83" t="s">
        <v>496</v>
      </c>
      <c r="L7" s="82"/>
      <c r="M7" s="83" t="s">
        <v>497</v>
      </c>
      <c r="N7" s="83" t="s">
        <v>182</v>
      </c>
      <c r="O7" s="83" t="s">
        <v>498</v>
      </c>
      <c r="P7" s="83" t="s">
        <v>182</v>
      </c>
      <c r="Q7" s="83" t="s">
        <v>182</v>
      </c>
      <c r="R7" s="83" t="s">
        <v>182</v>
      </c>
      <c r="S7" s="84" t="s">
        <v>518</v>
      </c>
      <c r="T7" s="83" t="s">
        <v>182</v>
      </c>
      <c r="U7" s="83" t="s">
        <v>182</v>
      </c>
      <c r="V7" s="85"/>
    </row>
    <row r="8">
      <c r="A8" s="83" t="s">
        <v>519</v>
      </c>
      <c r="B8" s="83" t="s">
        <v>520</v>
      </c>
      <c r="C8" s="83">
        <v>4.0</v>
      </c>
      <c r="D8" s="83">
        <v>30.6</v>
      </c>
      <c r="E8" s="83">
        <v>30.6</v>
      </c>
      <c r="F8" s="83" t="s">
        <v>521</v>
      </c>
      <c r="G8" s="83" t="s">
        <v>521</v>
      </c>
      <c r="H8" s="83" t="s">
        <v>182</v>
      </c>
      <c r="I8" s="83" t="s">
        <v>182</v>
      </c>
      <c r="J8" s="83" t="s">
        <v>182</v>
      </c>
      <c r="K8" s="83" t="s">
        <v>496</v>
      </c>
      <c r="L8" s="82"/>
      <c r="M8" s="83" t="s">
        <v>497</v>
      </c>
      <c r="N8" s="83" t="s">
        <v>197</v>
      </c>
      <c r="O8" s="83" t="s">
        <v>498</v>
      </c>
      <c r="P8" s="83">
        <v>2021.0</v>
      </c>
      <c r="Q8" s="83" t="s">
        <v>522</v>
      </c>
      <c r="R8" s="83" t="s">
        <v>182</v>
      </c>
      <c r="S8" s="84" t="s">
        <v>523</v>
      </c>
      <c r="T8" s="84" t="s">
        <v>524</v>
      </c>
      <c r="U8" s="83" t="s">
        <v>182</v>
      </c>
      <c r="V8" s="85"/>
    </row>
    <row r="9">
      <c r="A9" s="83" t="s">
        <v>525</v>
      </c>
      <c r="B9" s="83" t="s">
        <v>526</v>
      </c>
      <c r="C9" s="83">
        <v>0.0069</v>
      </c>
      <c r="D9" s="86">
        <v>3.07E-6</v>
      </c>
      <c r="E9" s="86">
        <v>3.07E-6</v>
      </c>
      <c r="F9" s="83">
        <v>3.0E-6</v>
      </c>
      <c r="G9" s="83">
        <v>3.0E-6</v>
      </c>
      <c r="H9" s="83" t="s">
        <v>182</v>
      </c>
      <c r="I9" s="83" t="s">
        <v>527</v>
      </c>
      <c r="J9" s="83">
        <v>163.0</v>
      </c>
      <c r="K9" s="83" t="s">
        <v>496</v>
      </c>
      <c r="L9" s="82"/>
      <c r="M9" s="83" t="s">
        <v>528</v>
      </c>
      <c r="N9" s="83" t="s">
        <v>182</v>
      </c>
      <c r="O9" s="83" t="s">
        <v>182</v>
      </c>
      <c r="P9" s="83" t="s">
        <v>182</v>
      </c>
      <c r="Q9" s="83" t="s">
        <v>182</v>
      </c>
      <c r="R9" s="87">
        <v>45323.0</v>
      </c>
      <c r="S9" s="84" t="s">
        <v>529</v>
      </c>
      <c r="T9" s="83" t="s">
        <v>182</v>
      </c>
      <c r="U9" s="83" t="s">
        <v>182</v>
      </c>
      <c r="V9" s="85"/>
    </row>
    <row r="10">
      <c r="A10" s="82"/>
      <c r="B10" s="83">
        <v>77.0</v>
      </c>
      <c r="C10" s="83">
        <v>151.0</v>
      </c>
      <c r="D10" s="83">
        <v>0.413</v>
      </c>
      <c r="E10" s="83">
        <v>0.413</v>
      </c>
      <c r="F10" s="83">
        <v>0.413</v>
      </c>
      <c r="G10" s="83">
        <v>413000.0</v>
      </c>
      <c r="H10" s="83" t="s">
        <v>196</v>
      </c>
      <c r="I10" s="83" t="s">
        <v>182</v>
      </c>
      <c r="J10" s="83" t="s">
        <v>182</v>
      </c>
      <c r="K10" s="83" t="s">
        <v>496</v>
      </c>
      <c r="L10" s="82"/>
      <c r="M10" s="83" t="s">
        <v>497</v>
      </c>
      <c r="N10" s="83" t="s">
        <v>182</v>
      </c>
      <c r="O10" s="83" t="s">
        <v>182</v>
      </c>
      <c r="P10" s="83" t="s">
        <v>182</v>
      </c>
      <c r="Q10" s="83" t="s">
        <v>182</v>
      </c>
      <c r="R10" s="83" t="s">
        <v>182</v>
      </c>
      <c r="S10" s="84" t="s">
        <v>514</v>
      </c>
      <c r="T10" s="83" t="s">
        <v>182</v>
      </c>
      <c r="U10" s="83" t="s">
        <v>182</v>
      </c>
      <c r="V10" s="85"/>
    </row>
    <row r="11">
      <c r="A11" s="85"/>
      <c r="B11" s="83">
        <v>103.0</v>
      </c>
      <c r="C11" s="83">
        <v>11.0</v>
      </c>
      <c r="D11" s="83">
        <v>0.0587</v>
      </c>
      <c r="E11" s="83">
        <v>0.0587</v>
      </c>
      <c r="F11" s="83">
        <v>0.0587</v>
      </c>
      <c r="G11" s="83">
        <v>58700.0</v>
      </c>
      <c r="H11" s="83" t="s">
        <v>196</v>
      </c>
      <c r="I11" s="83" t="s">
        <v>182</v>
      </c>
      <c r="J11" s="83" t="s">
        <v>182</v>
      </c>
      <c r="K11" s="83" t="s">
        <v>496</v>
      </c>
      <c r="L11" s="82"/>
      <c r="M11" s="83" t="s">
        <v>497</v>
      </c>
      <c r="N11" s="83" t="s">
        <v>182</v>
      </c>
      <c r="O11" s="83" t="s">
        <v>182</v>
      </c>
      <c r="P11" s="83" t="s">
        <v>182</v>
      </c>
      <c r="Q11" s="83" t="s">
        <v>182</v>
      </c>
      <c r="R11" s="83" t="s">
        <v>182</v>
      </c>
      <c r="S11" s="84" t="s">
        <v>514</v>
      </c>
      <c r="T11" s="83" t="s">
        <v>182</v>
      </c>
      <c r="U11" s="83" t="s">
        <v>182</v>
      </c>
      <c r="V11" s="85"/>
    </row>
    <row r="12">
      <c r="A12" s="85"/>
      <c r="B12" s="83">
        <v>104.0</v>
      </c>
      <c r="C12" s="83">
        <v>88.0</v>
      </c>
      <c r="D12" s="83">
        <v>0.0272</v>
      </c>
      <c r="E12" s="83">
        <v>0.0272</v>
      </c>
      <c r="F12" s="83">
        <v>0.0272</v>
      </c>
      <c r="G12" s="83">
        <v>27200.0</v>
      </c>
      <c r="H12" s="83" t="s">
        <v>196</v>
      </c>
      <c r="I12" s="83" t="s">
        <v>182</v>
      </c>
      <c r="J12" s="83" t="s">
        <v>182</v>
      </c>
      <c r="K12" s="83" t="s">
        <v>496</v>
      </c>
      <c r="L12" s="82"/>
      <c r="M12" s="83" t="s">
        <v>497</v>
      </c>
      <c r="N12" s="83" t="s">
        <v>182</v>
      </c>
      <c r="O12" s="83" t="s">
        <v>182</v>
      </c>
      <c r="P12" s="83" t="s">
        <v>182</v>
      </c>
      <c r="Q12" s="83" t="s">
        <v>182</v>
      </c>
      <c r="R12" s="83" t="s">
        <v>182</v>
      </c>
      <c r="S12" s="84" t="s">
        <v>514</v>
      </c>
      <c r="T12" s="83" t="s">
        <v>182</v>
      </c>
      <c r="U12" s="83" t="s">
        <v>182</v>
      </c>
      <c r="V12" s="85"/>
    </row>
    <row r="13">
      <c r="A13" s="83" t="s">
        <v>530</v>
      </c>
      <c r="B13" s="83" t="s">
        <v>531</v>
      </c>
      <c r="C13" s="83" t="s">
        <v>532</v>
      </c>
      <c r="D13" s="83" t="s">
        <v>186</v>
      </c>
      <c r="E13" s="83" t="s">
        <v>186</v>
      </c>
      <c r="F13" s="83" t="s">
        <v>186</v>
      </c>
      <c r="G13" s="83" t="s">
        <v>186</v>
      </c>
      <c r="H13" s="83" t="s">
        <v>182</v>
      </c>
      <c r="I13" s="83" t="s">
        <v>182</v>
      </c>
      <c r="J13" s="83" t="s">
        <v>182</v>
      </c>
      <c r="K13" s="83" t="s">
        <v>533</v>
      </c>
      <c r="L13" s="82"/>
      <c r="M13" s="83" t="s">
        <v>534</v>
      </c>
      <c r="N13" s="83" t="s">
        <v>182</v>
      </c>
      <c r="O13" s="83" t="s">
        <v>182</v>
      </c>
      <c r="P13" s="83" t="s">
        <v>182</v>
      </c>
      <c r="Q13" s="83" t="s">
        <v>182</v>
      </c>
      <c r="R13" s="83">
        <v>94.0</v>
      </c>
      <c r="S13" s="83" t="s">
        <v>182</v>
      </c>
      <c r="T13" s="83" t="s">
        <v>182</v>
      </c>
      <c r="U13" s="83" t="s">
        <v>182</v>
      </c>
      <c r="V13" s="85"/>
    </row>
    <row r="14">
      <c r="A14" s="83" t="s">
        <v>535</v>
      </c>
      <c r="B14" s="83" t="s">
        <v>536</v>
      </c>
      <c r="C14" s="83" t="s">
        <v>537</v>
      </c>
      <c r="D14" s="83" t="s">
        <v>186</v>
      </c>
      <c r="E14" s="83" t="s">
        <v>186</v>
      </c>
      <c r="F14" s="83" t="s">
        <v>186</v>
      </c>
      <c r="G14" s="83" t="s">
        <v>186</v>
      </c>
      <c r="H14" s="83" t="s">
        <v>182</v>
      </c>
      <c r="I14" s="83" t="s">
        <v>182</v>
      </c>
      <c r="J14" s="83" t="s">
        <v>182</v>
      </c>
      <c r="K14" s="83" t="s">
        <v>533</v>
      </c>
      <c r="L14" s="82"/>
      <c r="M14" s="83" t="s">
        <v>534</v>
      </c>
      <c r="N14" s="83" t="s">
        <v>182</v>
      </c>
      <c r="O14" s="83" t="s">
        <v>182</v>
      </c>
      <c r="P14" s="83" t="s">
        <v>182</v>
      </c>
      <c r="Q14" s="83" t="s">
        <v>182</v>
      </c>
      <c r="R14" s="83">
        <v>93.0</v>
      </c>
      <c r="S14" s="83" t="s">
        <v>182</v>
      </c>
      <c r="T14" s="83" t="s">
        <v>182</v>
      </c>
      <c r="U14" s="83" t="s">
        <v>182</v>
      </c>
      <c r="V14" s="85"/>
    </row>
    <row r="15">
      <c r="A15" s="85"/>
      <c r="B15" s="83" t="s">
        <v>538</v>
      </c>
      <c r="C15" s="83" t="s">
        <v>186</v>
      </c>
      <c r="D15" s="83" t="s">
        <v>186</v>
      </c>
      <c r="E15" s="83" t="s">
        <v>186</v>
      </c>
      <c r="F15" s="83" t="s">
        <v>186</v>
      </c>
      <c r="G15" s="83" t="s">
        <v>186</v>
      </c>
      <c r="H15" s="83" t="s">
        <v>182</v>
      </c>
      <c r="I15" s="83" t="s">
        <v>182</v>
      </c>
      <c r="J15" s="83" t="s">
        <v>182</v>
      </c>
      <c r="K15" s="83" t="s">
        <v>539</v>
      </c>
      <c r="L15" s="82"/>
      <c r="M15" s="83" t="s">
        <v>540</v>
      </c>
      <c r="N15" s="83" t="s">
        <v>182</v>
      </c>
      <c r="O15" s="83" t="s">
        <v>182</v>
      </c>
      <c r="P15" s="83" t="s">
        <v>182</v>
      </c>
      <c r="Q15" s="83" t="s">
        <v>182</v>
      </c>
      <c r="R15" s="83">
        <v>10.0</v>
      </c>
      <c r="S15" s="83" t="s">
        <v>182</v>
      </c>
      <c r="T15" s="83" t="s">
        <v>182</v>
      </c>
      <c r="U15" s="83" t="s">
        <v>182</v>
      </c>
      <c r="V15" s="85"/>
    </row>
    <row r="16">
      <c r="A16" s="83" t="s">
        <v>535</v>
      </c>
      <c r="B16" s="83" t="s">
        <v>536</v>
      </c>
      <c r="C16" s="83" t="s">
        <v>541</v>
      </c>
      <c r="D16" s="83" t="s">
        <v>186</v>
      </c>
      <c r="E16" s="83" t="s">
        <v>186</v>
      </c>
      <c r="F16" s="83" t="s">
        <v>186</v>
      </c>
      <c r="G16" s="83" t="s">
        <v>186</v>
      </c>
      <c r="H16" s="83" t="s">
        <v>182</v>
      </c>
      <c r="I16" s="83" t="s">
        <v>182</v>
      </c>
      <c r="J16" s="83" t="s">
        <v>182</v>
      </c>
      <c r="K16" s="83" t="s">
        <v>542</v>
      </c>
      <c r="L16" s="82"/>
      <c r="M16" s="83" t="s">
        <v>534</v>
      </c>
      <c r="N16" s="83" t="s">
        <v>182</v>
      </c>
      <c r="O16" s="83" t="s">
        <v>182</v>
      </c>
      <c r="P16" s="83" t="s">
        <v>182</v>
      </c>
      <c r="Q16" s="83" t="s">
        <v>182</v>
      </c>
      <c r="R16" s="83">
        <v>93.0</v>
      </c>
      <c r="S16" s="83" t="s">
        <v>182</v>
      </c>
      <c r="T16" s="83" t="s">
        <v>182</v>
      </c>
      <c r="U16" s="83" t="s">
        <v>182</v>
      </c>
      <c r="V16" s="85"/>
    </row>
    <row r="17">
      <c r="A17" s="85"/>
      <c r="B17" s="83">
        <v>6.0</v>
      </c>
      <c r="C17" s="83">
        <v>1.76</v>
      </c>
      <c r="D17" s="83">
        <v>168.81</v>
      </c>
      <c r="E17" s="83">
        <v>168.81</v>
      </c>
      <c r="F17" s="83">
        <v>168.81</v>
      </c>
      <c r="G17" s="83">
        <v>168.81</v>
      </c>
      <c r="H17" s="83" t="s">
        <v>182</v>
      </c>
      <c r="I17" s="83" t="s">
        <v>182</v>
      </c>
      <c r="J17" s="83" t="s">
        <v>182</v>
      </c>
      <c r="K17" s="83" t="s">
        <v>542</v>
      </c>
      <c r="L17" s="82"/>
      <c r="M17" s="83" t="s">
        <v>534</v>
      </c>
      <c r="N17" s="83" t="s">
        <v>182</v>
      </c>
      <c r="O17" s="83" t="s">
        <v>182</v>
      </c>
      <c r="P17" s="83" t="s">
        <v>182</v>
      </c>
      <c r="Q17" s="83" t="s">
        <v>182</v>
      </c>
      <c r="R17" s="83" t="s">
        <v>182</v>
      </c>
      <c r="S17" s="84" t="s">
        <v>543</v>
      </c>
      <c r="T17" s="83" t="s">
        <v>182</v>
      </c>
      <c r="U17" s="83" t="s">
        <v>182</v>
      </c>
      <c r="V17" s="85"/>
    </row>
    <row r="18">
      <c r="A18" s="83" t="s">
        <v>544</v>
      </c>
      <c r="B18" s="83" t="s">
        <v>88</v>
      </c>
      <c r="C18" s="83" t="s">
        <v>182</v>
      </c>
      <c r="D18" s="83">
        <v>0.03</v>
      </c>
      <c r="E18" s="83">
        <v>0.03</v>
      </c>
      <c r="F18" s="83">
        <v>0.03</v>
      </c>
      <c r="G18" s="83">
        <v>0.03</v>
      </c>
      <c r="H18" s="83" t="s">
        <v>182</v>
      </c>
      <c r="I18" s="83" t="s">
        <v>182</v>
      </c>
      <c r="J18" s="83" t="s">
        <v>182</v>
      </c>
      <c r="K18" s="83" t="s">
        <v>175</v>
      </c>
      <c r="L18" s="83" t="s">
        <v>545</v>
      </c>
      <c r="M18" s="83" t="s">
        <v>546</v>
      </c>
      <c r="N18" s="83" t="s">
        <v>177</v>
      </c>
      <c r="O18" s="83" t="s">
        <v>182</v>
      </c>
      <c r="P18" s="83" t="s">
        <v>182</v>
      </c>
      <c r="Q18" s="83" t="s">
        <v>182</v>
      </c>
      <c r="R18" s="83" t="s">
        <v>182</v>
      </c>
      <c r="S18" s="83" t="s">
        <v>182</v>
      </c>
      <c r="T18" s="83" t="s">
        <v>182</v>
      </c>
      <c r="U18" s="83" t="s">
        <v>182</v>
      </c>
      <c r="V18" s="85"/>
    </row>
    <row r="19">
      <c r="A19" s="83" t="s">
        <v>544</v>
      </c>
      <c r="B19" s="83" t="s">
        <v>88</v>
      </c>
      <c r="C19" s="83" t="s">
        <v>17</v>
      </c>
      <c r="D19" s="83">
        <v>0.24</v>
      </c>
      <c r="E19" s="83">
        <v>0.24</v>
      </c>
      <c r="F19" s="83">
        <v>0.24</v>
      </c>
      <c r="G19" s="83">
        <v>0.24</v>
      </c>
      <c r="H19" s="83" t="s">
        <v>182</v>
      </c>
      <c r="I19" s="83" t="s">
        <v>182</v>
      </c>
      <c r="J19" s="83" t="s">
        <v>182</v>
      </c>
      <c r="K19" s="83" t="s">
        <v>175</v>
      </c>
      <c r="L19" s="83" t="s">
        <v>545</v>
      </c>
      <c r="M19" s="83" t="s">
        <v>546</v>
      </c>
      <c r="N19" s="83" t="s">
        <v>177</v>
      </c>
      <c r="O19" s="83" t="s">
        <v>182</v>
      </c>
      <c r="P19" s="83">
        <v>2017.0</v>
      </c>
      <c r="Q19" s="83" t="s">
        <v>182</v>
      </c>
      <c r="R19" s="83" t="s">
        <v>182</v>
      </c>
      <c r="S19" s="83" t="s">
        <v>182</v>
      </c>
      <c r="T19" s="83" t="s">
        <v>182</v>
      </c>
      <c r="U19" s="83" t="s">
        <v>182</v>
      </c>
      <c r="V19" s="85"/>
    </row>
    <row r="20">
      <c r="A20" s="83" t="s">
        <v>544</v>
      </c>
      <c r="B20" s="83" t="s">
        <v>16</v>
      </c>
      <c r="C20" s="83" t="s">
        <v>182</v>
      </c>
      <c r="D20" s="83">
        <v>0.0815</v>
      </c>
      <c r="E20" s="83">
        <v>0.0815</v>
      </c>
      <c r="F20" s="83">
        <v>0.0815</v>
      </c>
      <c r="G20" s="83">
        <v>0.0815</v>
      </c>
      <c r="H20" s="83" t="s">
        <v>182</v>
      </c>
      <c r="I20" s="83" t="s">
        <v>182</v>
      </c>
      <c r="J20" s="83" t="s">
        <v>182</v>
      </c>
      <c r="K20" s="83" t="s">
        <v>175</v>
      </c>
      <c r="L20" s="83" t="s">
        <v>545</v>
      </c>
      <c r="M20" s="83" t="s">
        <v>546</v>
      </c>
      <c r="N20" s="83" t="s">
        <v>177</v>
      </c>
      <c r="O20" s="83" t="s">
        <v>182</v>
      </c>
      <c r="P20" s="83" t="s">
        <v>182</v>
      </c>
      <c r="Q20" s="83" t="s">
        <v>182</v>
      </c>
      <c r="R20" s="83" t="s">
        <v>182</v>
      </c>
      <c r="S20" s="83" t="s">
        <v>182</v>
      </c>
      <c r="T20" s="83" t="s">
        <v>182</v>
      </c>
      <c r="U20" s="83" t="s">
        <v>182</v>
      </c>
      <c r="V20" s="85"/>
    </row>
    <row r="21">
      <c r="A21" s="83" t="s">
        <v>544</v>
      </c>
      <c r="B21" s="83" t="s">
        <v>16</v>
      </c>
      <c r="C21" s="83" t="s">
        <v>182</v>
      </c>
      <c r="D21" s="83">
        <v>0.24</v>
      </c>
      <c r="E21" s="83">
        <v>0.24</v>
      </c>
      <c r="F21" s="83">
        <v>0.24</v>
      </c>
      <c r="G21" s="83">
        <v>0.24</v>
      </c>
      <c r="H21" s="83" t="s">
        <v>182</v>
      </c>
      <c r="I21" s="83" t="s">
        <v>182</v>
      </c>
      <c r="J21" s="83" t="s">
        <v>182</v>
      </c>
      <c r="K21" s="83" t="s">
        <v>175</v>
      </c>
      <c r="L21" s="83" t="s">
        <v>545</v>
      </c>
      <c r="M21" s="83" t="s">
        <v>546</v>
      </c>
      <c r="N21" s="83" t="s">
        <v>177</v>
      </c>
      <c r="O21" s="83" t="s">
        <v>182</v>
      </c>
      <c r="P21" s="83" t="s">
        <v>182</v>
      </c>
      <c r="Q21" s="83" t="s">
        <v>182</v>
      </c>
      <c r="R21" s="83" t="s">
        <v>182</v>
      </c>
      <c r="S21" s="83" t="s">
        <v>182</v>
      </c>
      <c r="T21" s="83" t="s">
        <v>182</v>
      </c>
      <c r="U21" s="83" t="s">
        <v>182</v>
      </c>
      <c r="V21" s="85"/>
    </row>
    <row r="22">
      <c r="A22" s="85"/>
      <c r="B22" s="83" t="s">
        <v>88</v>
      </c>
      <c r="C22" s="83">
        <v>5.0</v>
      </c>
      <c r="D22" s="83">
        <v>0.0458</v>
      </c>
      <c r="E22" s="83">
        <v>0.0162</v>
      </c>
      <c r="F22" s="83" t="s">
        <v>547</v>
      </c>
      <c r="G22" s="83" t="s">
        <v>548</v>
      </c>
      <c r="H22" s="82"/>
      <c r="I22" s="83" t="s">
        <v>549</v>
      </c>
      <c r="J22" s="83" t="s">
        <v>550</v>
      </c>
      <c r="K22" s="83" t="s">
        <v>175</v>
      </c>
      <c r="L22" s="83" t="s">
        <v>545</v>
      </c>
      <c r="M22" s="83" t="s">
        <v>546</v>
      </c>
      <c r="N22" s="83" t="s">
        <v>177</v>
      </c>
      <c r="O22" s="82"/>
      <c r="P22" s="82"/>
      <c r="Q22" s="85"/>
      <c r="R22" s="85"/>
      <c r="S22" s="84" t="s">
        <v>200</v>
      </c>
      <c r="T22" s="85"/>
      <c r="U22" s="85"/>
      <c r="V22" s="85"/>
    </row>
    <row r="23">
      <c r="A23" s="83" t="s">
        <v>551</v>
      </c>
      <c r="B23" s="83" t="s">
        <v>180</v>
      </c>
      <c r="C23" s="83">
        <v>5.0</v>
      </c>
      <c r="D23" s="83">
        <v>0.0178</v>
      </c>
      <c r="E23" s="83">
        <v>0.0162</v>
      </c>
      <c r="F23" s="83" t="s">
        <v>552</v>
      </c>
      <c r="G23" s="83" t="s">
        <v>553</v>
      </c>
      <c r="H23" s="83" t="s">
        <v>196</v>
      </c>
      <c r="I23" s="83" t="s">
        <v>554</v>
      </c>
      <c r="J23" s="83" t="s">
        <v>555</v>
      </c>
      <c r="K23" s="83" t="s">
        <v>175</v>
      </c>
      <c r="L23" s="83" t="s">
        <v>545</v>
      </c>
      <c r="M23" s="83" t="s">
        <v>183</v>
      </c>
      <c r="N23" s="83" t="s">
        <v>177</v>
      </c>
      <c r="O23" s="83" t="s">
        <v>182</v>
      </c>
      <c r="P23" s="83" t="s">
        <v>182</v>
      </c>
      <c r="Q23" s="83" t="s">
        <v>182</v>
      </c>
      <c r="R23" s="83">
        <v>29.0</v>
      </c>
      <c r="S23" s="84" t="s">
        <v>200</v>
      </c>
      <c r="T23" s="83" t="s">
        <v>182</v>
      </c>
      <c r="U23" s="83" t="s">
        <v>556</v>
      </c>
      <c r="V23" s="85"/>
    </row>
    <row r="24">
      <c r="A24" s="85"/>
      <c r="B24" s="83" t="s">
        <v>12</v>
      </c>
      <c r="C24" s="83" t="s">
        <v>182</v>
      </c>
      <c r="D24" s="83">
        <v>12.0</v>
      </c>
      <c r="E24" s="83">
        <v>12.0</v>
      </c>
      <c r="F24" s="83">
        <v>12.0</v>
      </c>
      <c r="G24" s="83">
        <v>12.0</v>
      </c>
      <c r="H24" s="83" t="s">
        <v>182</v>
      </c>
      <c r="I24" s="83" t="s">
        <v>182</v>
      </c>
      <c r="J24" s="83" t="s">
        <v>182</v>
      </c>
      <c r="K24" s="83" t="s">
        <v>175</v>
      </c>
      <c r="L24" s="82"/>
      <c r="M24" s="83" t="s">
        <v>182</v>
      </c>
      <c r="N24" s="83" t="s">
        <v>182</v>
      </c>
      <c r="O24" s="83" t="s">
        <v>182</v>
      </c>
      <c r="P24" s="83" t="s">
        <v>182</v>
      </c>
      <c r="Q24" s="83" t="s">
        <v>182</v>
      </c>
      <c r="R24" s="83" t="s">
        <v>182</v>
      </c>
      <c r="S24" s="83" t="s">
        <v>182</v>
      </c>
      <c r="T24" s="83" t="s">
        <v>182</v>
      </c>
      <c r="U24" s="83" t="s">
        <v>182</v>
      </c>
      <c r="V24" s="85"/>
    </row>
    <row r="25">
      <c r="A25" s="83" t="s">
        <v>557</v>
      </c>
      <c r="B25" s="83" t="s">
        <v>93</v>
      </c>
      <c r="C25" s="83" t="s">
        <v>182</v>
      </c>
      <c r="D25" s="83">
        <v>0.226</v>
      </c>
      <c r="E25" s="83">
        <v>0.226</v>
      </c>
      <c r="F25" s="83">
        <v>0.226</v>
      </c>
      <c r="G25" s="83">
        <v>0.226</v>
      </c>
      <c r="H25" s="83" t="s">
        <v>182</v>
      </c>
      <c r="I25" s="83" t="s">
        <v>182</v>
      </c>
      <c r="J25" s="83" t="s">
        <v>182</v>
      </c>
      <c r="K25" s="83" t="s">
        <v>175</v>
      </c>
      <c r="L25" s="82"/>
      <c r="M25" s="83" t="s">
        <v>182</v>
      </c>
      <c r="N25" s="83" t="s">
        <v>182</v>
      </c>
      <c r="O25" s="83" t="s">
        <v>182</v>
      </c>
      <c r="P25" s="83" t="s">
        <v>182</v>
      </c>
      <c r="Q25" s="83" t="s">
        <v>182</v>
      </c>
      <c r="R25" s="83" t="s">
        <v>182</v>
      </c>
      <c r="S25" s="83" t="s">
        <v>182</v>
      </c>
      <c r="T25" s="83" t="s">
        <v>182</v>
      </c>
      <c r="U25" s="83" t="s">
        <v>182</v>
      </c>
      <c r="V25" s="85"/>
    </row>
    <row r="26">
      <c r="A26" s="83" t="s">
        <v>557</v>
      </c>
      <c r="B26" s="83" t="s">
        <v>87</v>
      </c>
      <c r="C26" s="83" t="s">
        <v>182</v>
      </c>
      <c r="D26" s="83">
        <v>1.0</v>
      </c>
      <c r="E26" s="83">
        <v>1.0</v>
      </c>
      <c r="F26" s="83">
        <v>1.0</v>
      </c>
      <c r="G26" s="83">
        <v>1.0</v>
      </c>
      <c r="H26" s="83" t="s">
        <v>182</v>
      </c>
      <c r="I26" s="83" t="s">
        <v>182</v>
      </c>
      <c r="J26" s="83" t="s">
        <v>182</v>
      </c>
      <c r="K26" s="83" t="s">
        <v>175</v>
      </c>
      <c r="L26" s="82"/>
      <c r="M26" s="83" t="s">
        <v>182</v>
      </c>
      <c r="N26" s="83" t="s">
        <v>182</v>
      </c>
      <c r="O26" s="83" t="s">
        <v>182</v>
      </c>
      <c r="P26" s="83" t="s">
        <v>182</v>
      </c>
      <c r="Q26" s="83" t="s">
        <v>182</v>
      </c>
      <c r="R26" s="83" t="s">
        <v>182</v>
      </c>
      <c r="S26" s="83" t="s">
        <v>182</v>
      </c>
      <c r="T26" s="83" t="s">
        <v>182</v>
      </c>
      <c r="U26" s="83" t="s">
        <v>182</v>
      </c>
      <c r="V26" s="85"/>
    </row>
    <row r="27">
      <c r="A27" s="83" t="s">
        <v>558</v>
      </c>
      <c r="B27" s="83" t="s">
        <v>184</v>
      </c>
      <c r="C27" s="83" t="s">
        <v>182</v>
      </c>
      <c r="D27" s="83">
        <v>9.74</v>
      </c>
      <c r="E27" s="83">
        <v>7.7</v>
      </c>
      <c r="F27" s="83" t="s">
        <v>559</v>
      </c>
      <c r="G27" s="83" t="s">
        <v>559</v>
      </c>
      <c r="H27" s="83" t="s">
        <v>182</v>
      </c>
      <c r="I27" s="83" t="s">
        <v>560</v>
      </c>
      <c r="J27" s="83" t="s">
        <v>561</v>
      </c>
      <c r="K27" s="83" t="s">
        <v>175</v>
      </c>
      <c r="L27" s="82"/>
      <c r="M27" s="83" t="s">
        <v>183</v>
      </c>
      <c r="N27" s="83" t="s">
        <v>182</v>
      </c>
      <c r="O27" s="83" t="s">
        <v>182</v>
      </c>
      <c r="P27" s="83" t="s">
        <v>182</v>
      </c>
      <c r="Q27" s="83" t="s">
        <v>182</v>
      </c>
      <c r="R27" s="83">
        <v>30.0</v>
      </c>
      <c r="S27" s="83" t="s">
        <v>182</v>
      </c>
      <c r="T27" s="83" t="s">
        <v>182</v>
      </c>
      <c r="U27" s="84" t="s">
        <v>562</v>
      </c>
      <c r="V27" s="85"/>
    </row>
    <row r="28">
      <c r="A28" s="85"/>
      <c r="B28" s="83" t="s">
        <v>29</v>
      </c>
      <c r="C28" s="83" t="s">
        <v>182</v>
      </c>
      <c r="D28" s="83">
        <v>0.38</v>
      </c>
      <c r="E28" s="83">
        <v>0.38</v>
      </c>
      <c r="F28" s="83">
        <v>0.38</v>
      </c>
      <c r="G28" s="83">
        <v>0.38</v>
      </c>
      <c r="H28" s="83" t="s">
        <v>182</v>
      </c>
      <c r="I28" s="83" t="s">
        <v>182</v>
      </c>
      <c r="J28" s="83" t="s">
        <v>182</v>
      </c>
      <c r="K28" s="83" t="s">
        <v>175</v>
      </c>
      <c r="L28" s="82"/>
      <c r="M28" s="83" t="s">
        <v>182</v>
      </c>
      <c r="N28" s="83" t="s">
        <v>182</v>
      </c>
      <c r="O28" s="83" t="s">
        <v>182</v>
      </c>
      <c r="P28" s="83" t="s">
        <v>182</v>
      </c>
      <c r="Q28" s="83" t="s">
        <v>182</v>
      </c>
      <c r="R28" s="83" t="s">
        <v>182</v>
      </c>
      <c r="S28" s="83" t="s">
        <v>182</v>
      </c>
      <c r="T28" s="83" t="s">
        <v>182</v>
      </c>
      <c r="U28" s="83" t="s">
        <v>182</v>
      </c>
      <c r="V28" s="85"/>
    </row>
    <row r="29">
      <c r="A29" s="85"/>
      <c r="B29" s="83" t="s">
        <v>43</v>
      </c>
      <c r="C29" s="83" t="s">
        <v>182</v>
      </c>
      <c r="D29" s="83">
        <v>0.05</v>
      </c>
      <c r="E29" s="83">
        <v>0.05</v>
      </c>
      <c r="F29" s="83">
        <v>0.05</v>
      </c>
      <c r="G29" s="83">
        <v>0.05</v>
      </c>
      <c r="H29" s="83" t="s">
        <v>182</v>
      </c>
      <c r="I29" s="83" t="s">
        <v>182</v>
      </c>
      <c r="J29" s="83" t="s">
        <v>182</v>
      </c>
      <c r="K29" s="83" t="s">
        <v>175</v>
      </c>
      <c r="L29" s="82"/>
      <c r="M29" s="83" t="s">
        <v>182</v>
      </c>
      <c r="N29" s="83" t="s">
        <v>182</v>
      </c>
      <c r="O29" s="83" t="s">
        <v>182</v>
      </c>
      <c r="P29" s="83" t="s">
        <v>182</v>
      </c>
      <c r="Q29" s="83" t="s">
        <v>182</v>
      </c>
      <c r="R29" s="83" t="s">
        <v>182</v>
      </c>
      <c r="S29" s="83" t="s">
        <v>182</v>
      </c>
      <c r="T29" s="83" t="s">
        <v>182</v>
      </c>
      <c r="U29" s="83" t="s">
        <v>182</v>
      </c>
      <c r="V29" s="85"/>
    </row>
    <row r="30">
      <c r="A30" s="85"/>
      <c r="B30" s="83" t="s">
        <v>33</v>
      </c>
      <c r="C30" s="83" t="s">
        <v>182</v>
      </c>
      <c r="D30" s="83">
        <v>0.15</v>
      </c>
      <c r="E30" s="83">
        <v>0.15</v>
      </c>
      <c r="F30" s="83">
        <v>0.15</v>
      </c>
      <c r="G30" s="83">
        <v>0.15</v>
      </c>
      <c r="H30" s="83" t="s">
        <v>182</v>
      </c>
      <c r="I30" s="83" t="s">
        <v>182</v>
      </c>
      <c r="J30" s="83" t="s">
        <v>182</v>
      </c>
      <c r="K30" s="83" t="s">
        <v>175</v>
      </c>
      <c r="L30" s="82"/>
      <c r="M30" s="83" t="s">
        <v>182</v>
      </c>
      <c r="N30" s="83" t="s">
        <v>182</v>
      </c>
      <c r="O30" s="83" t="s">
        <v>182</v>
      </c>
      <c r="P30" s="83" t="s">
        <v>182</v>
      </c>
      <c r="Q30" s="83" t="s">
        <v>182</v>
      </c>
      <c r="R30" s="83" t="s">
        <v>182</v>
      </c>
      <c r="S30" s="83" t="s">
        <v>182</v>
      </c>
      <c r="T30" s="83" t="s">
        <v>182</v>
      </c>
      <c r="U30" s="83" t="s">
        <v>182</v>
      </c>
      <c r="V30" s="85"/>
    </row>
    <row r="31">
      <c r="A31" s="85"/>
      <c r="B31" s="83" t="s">
        <v>35</v>
      </c>
      <c r="C31" s="83" t="s">
        <v>182</v>
      </c>
      <c r="D31" s="83">
        <v>0.12</v>
      </c>
      <c r="E31" s="83">
        <v>0.12</v>
      </c>
      <c r="F31" s="83">
        <v>0.12</v>
      </c>
      <c r="G31" s="83">
        <v>0.12</v>
      </c>
      <c r="H31" s="83" t="s">
        <v>182</v>
      </c>
      <c r="I31" s="83" t="s">
        <v>182</v>
      </c>
      <c r="J31" s="83" t="s">
        <v>182</v>
      </c>
      <c r="K31" s="83" t="s">
        <v>175</v>
      </c>
      <c r="L31" s="82"/>
      <c r="M31" s="83" t="s">
        <v>182</v>
      </c>
      <c r="N31" s="83" t="s">
        <v>182</v>
      </c>
      <c r="O31" s="83" t="s">
        <v>182</v>
      </c>
      <c r="P31" s="83" t="s">
        <v>182</v>
      </c>
      <c r="Q31" s="83" t="s">
        <v>182</v>
      </c>
      <c r="R31" s="83" t="s">
        <v>182</v>
      </c>
      <c r="S31" s="83" t="s">
        <v>182</v>
      </c>
      <c r="T31" s="83" t="s">
        <v>182</v>
      </c>
      <c r="U31" s="83" t="s">
        <v>182</v>
      </c>
      <c r="V31" s="85"/>
    </row>
    <row r="32">
      <c r="A32" s="85"/>
      <c r="B32" s="83" t="s">
        <v>45</v>
      </c>
      <c r="C32" s="83" t="s">
        <v>182</v>
      </c>
      <c r="D32" s="83">
        <v>0.42</v>
      </c>
      <c r="E32" s="83">
        <v>0.42</v>
      </c>
      <c r="F32" s="83">
        <v>0.42</v>
      </c>
      <c r="G32" s="83">
        <v>0.42</v>
      </c>
      <c r="H32" s="83" t="s">
        <v>182</v>
      </c>
      <c r="I32" s="83" t="s">
        <v>182</v>
      </c>
      <c r="J32" s="83" t="s">
        <v>182</v>
      </c>
      <c r="K32" s="83" t="s">
        <v>175</v>
      </c>
      <c r="L32" s="82"/>
      <c r="M32" s="83" t="s">
        <v>182</v>
      </c>
      <c r="N32" s="83" t="s">
        <v>182</v>
      </c>
      <c r="O32" s="83" t="s">
        <v>182</v>
      </c>
      <c r="P32" s="83" t="s">
        <v>182</v>
      </c>
      <c r="Q32" s="83" t="s">
        <v>182</v>
      </c>
      <c r="R32" s="83" t="s">
        <v>182</v>
      </c>
      <c r="S32" s="83" t="s">
        <v>182</v>
      </c>
      <c r="T32" s="83" t="s">
        <v>182</v>
      </c>
      <c r="U32" s="83" t="s">
        <v>182</v>
      </c>
      <c r="V32" s="85"/>
    </row>
    <row r="33">
      <c r="A33" s="85"/>
      <c r="B33" s="83" t="s">
        <v>37</v>
      </c>
      <c r="C33" s="83" t="s">
        <v>182</v>
      </c>
      <c r="D33" s="83">
        <v>0.01</v>
      </c>
      <c r="E33" s="83">
        <v>0.01</v>
      </c>
      <c r="F33" s="83">
        <v>0.01</v>
      </c>
      <c r="G33" s="83">
        <v>0.01</v>
      </c>
      <c r="H33" s="83" t="s">
        <v>182</v>
      </c>
      <c r="I33" s="83" t="s">
        <v>182</v>
      </c>
      <c r="J33" s="83" t="s">
        <v>182</v>
      </c>
      <c r="K33" s="83" t="s">
        <v>175</v>
      </c>
      <c r="L33" s="82"/>
      <c r="M33" s="83" t="s">
        <v>182</v>
      </c>
      <c r="N33" s="83" t="s">
        <v>182</v>
      </c>
      <c r="O33" s="83" t="s">
        <v>182</v>
      </c>
      <c r="P33" s="83" t="s">
        <v>182</v>
      </c>
      <c r="Q33" s="83" t="s">
        <v>182</v>
      </c>
      <c r="R33" s="83" t="s">
        <v>182</v>
      </c>
      <c r="S33" s="83" t="s">
        <v>182</v>
      </c>
      <c r="T33" s="83" t="s">
        <v>182</v>
      </c>
      <c r="U33" s="83" t="s">
        <v>182</v>
      </c>
      <c r="V33" s="85"/>
    </row>
    <row r="34">
      <c r="A34" s="85"/>
      <c r="B34" s="83" t="s">
        <v>39</v>
      </c>
      <c r="C34" s="83" t="s">
        <v>182</v>
      </c>
      <c r="D34" s="83">
        <v>0.01</v>
      </c>
      <c r="E34" s="83">
        <v>0.01</v>
      </c>
      <c r="F34" s="83">
        <v>0.01</v>
      </c>
      <c r="G34" s="83">
        <v>0.01</v>
      </c>
      <c r="H34" s="83" t="s">
        <v>182</v>
      </c>
      <c r="I34" s="83" t="s">
        <v>182</v>
      </c>
      <c r="J34" s="83" t="s">
        <v>182</v>
      </c>
      <c r="K34" s="83" t="s">
        <v>175</v>
      </c>
      <c r="L34" s="82"/>
      <c r="M34" s="83" t="s">
        <v>182</v>
      </c>
      <c r="N34" s="83" t="s">
        <v>182</v>
      </c>
      <c r="O34" s="83" t="s">
        <v>182</v>
      </c>
      <c r="P34" s="83" t="s">
        <v>182</v>
      </c>
      <c r="Q34" s="83" t="s">
        <v>182</v>
      </c>
      <c r="R34" s="83" t="s">
        <v>182</v>
      </c>
      <c r="S34" s="83" t="s">
        <v>182</v>
      </c>
      <c r="T34" s="83" t="s">
        <v>182</v>
      </c>
      <c r="U34" s="83" t="s">
        <v>182</v>
      </c>
      <c r="V34" s="85"/>
    </row>
    <row r="35">
      <c r="A35" s="85"/>
      <c r="B35" s="83" t="s">
        <v>41</v>
      </c>
      <c r="C35" s="83" t="s">
        <v>182</v>
      </c>
      <c r="D35" s="83">
        <v>0.11</v>
      </c>
      <c r="E35" s="83">
        <v>0.11</v>
      </c>
      <c r="F35" s="83">
        <v>0.11</v>
      </c>
      <c r="G35" s="83">
        <v>0.11</v>
      </c>
      <c r="H35" s="83" t="s">
        <v>182</v>
      </c>
      <c r="I35" s="83" t="s">
        <v>182</v>
      </c>
      <c r="J35" s="83" t="s">
        <v>182</v>
      </c>
      <c r="K35" s="83" t="s">
        <v>175</v>
      </c>
      <c r="L35" s="82"/>
      <c r="M35" s="83" t="s">
        <v>182</v>
      </c>
      <c r="N35" s="83" t="s">
        <v>182</v>
      </c>
      <c r="O35" s="83" t="s">
        <v>182</v>
      </c>
      <c r="P35" s="83" t="s">
        <v>182</v>
      </c>
      <c r="Q35" s="83" t="s">
        <v>182</v>
      </c>
      <c r="R35" s="83" t="s">
        <v>182</v>
      </c>
      <c r="S35" s="83" t="s">
        <v>182</v>
      </c>
      <c r="T35" s="83" t="s">
        <v>182</v>
      </c>
      <c r="U35" s="83" t="s">
        <v>182</v>
      </c>
      <c r="V35" s="85"/>
    </row>
    <row r="36">
      <c r="A36" s="83" t="s">
        <v>563</v>
      </c>
      <c r="B36" s="83" t="s">
        <v>185</v>
      </c>
      <c r="C36" s="83">
        <v>1.6</v>
      </c>
      <c r="D36" s="83" t="s">
        <v>186</v>
      </c>
      <c r="E36" s="83" t="s">
        <v>186</v>
      </c>
      <c r="F36" s="83" t="s">
        <v>186</v>
      </c>
      <c r="G36" s="83" t="s">
        <v>186</v>
      </c>
      <c r="H36" s="83" t="s">
        <v>182</v>
      </c>
      <c r="I36" s="83" t="s">
        <v>182</v>
      </c>
      <c r="J36" s="83" t="s">
        <v>182</v>
      </c>
      <c r="K36" s="83" t="s">
        <v>175</v>
      </c>
      <c r="L36" s="82"/>
      <c r="M36" s="83" t="s">
        <v>176</v>
      </c>
      <c r="N36" s="83" t="s">
        <v>188</v>
      </c>
      <c r="O36" s="83" t="s">
        <v>182</v>
      </c>
      <c r="P36" s="83" t="s">
        <v>187</v>
      </c>
      <c r="Q36" s="83" t="s">
        <v>182</v>
      </c>
      <c r="R36" s="83" t="s">
        <v>182</v>
      </c>
      <c r="S36" s="83" t="s">
        <v>182</v>
      </c>
      <c r="T36" s="84" t="s">
        <v>191</v>
      </c>
      <c r="U36" s="83" t="s">
        <v>182</v>
      </c>
      <c r="V36" s="85"/>
    </row>
    <row r="37">
      <c r="A37" s="85"/>
      <c r="B37" s="83" t="s">
        <v>114</v>
      </c>
      <c r="C37" s="83" t="s">
        <v>182</v>
      </c>
      <c r="D37" s="83">
        <v>0.1183</v>
      </c>
      <c r="E37" s="83">
        <v>0.1183</v>
      </c>
      <c r="F37" s="83">
        <v>0.1183</v>
      </c>
      <c r="G37" s="83">
        <v>0.1183</v>
      </c>
      <c r="H37" s="83" t="s">
        <v>182</v>
      </c>
      <c r="I37" s="83" t="s">
        <v>182</v>
      </c>
      <c r="J37" s="83" t="s">
        <v>182</v>
      </c>
      <c r="K37" s="83" t="s">
        <v>175</v>
      </c>
      <c r="L37" s="83" t="s">
        <v>545</v>
      </c>
      <c r="M37" s="83" t="s">
        <v>546</v>
      </c>
      <c r="N37" s="83" t="s">
        <v>564</v>
      </c>
      <c r="O37" s="83" t="s">
        <v>182</v>
      </c>
      <c r="P37" s="83" t="s">
        <v>182</v>
      </c>
      <c r="Q37" s="83" t="s">
        <v>182</v>
      </c>
      <c r="R37" s="83" t="s">
        <v>182</v>
      </c>
      <c r="S37" s="83" t="s">
        <v>182</v>
      </c>
      <c r="T37" s="83" t="s">
        <v>182</v>
      </c>
      <c r="U37" s="83" t="s">
        <v>182</v>
      </c>
      <c r="V37" s="85"/>
    </row>
    <row r="38">
      <c r="A38" s="85"/>
      <c r="B38" s="83" t="s">
        <v>116</v>
      </c>
      <c r="C38" s="83" t="s">
        <v>182</v>
      </c>
      <c r="D38" s="83">
        <v>0.1354</v>
      </c>
      <c r="E38" s="83">
        <v>0.1354</v>
      </c>
      <c r="F38" s="83">
        <v>0.1354</v>
      </c>
      <c r="G38" s="83">
        <v>0.1354</v>
      </c>
      <c r="H38" s="83" t="s">
        <v>182</v>
      </c>
      <c r="I38" s="83" t="s">
        <v>182</v>
      </c>
      <c r="J38" s="83" t="s">
        <v>182</v>
      </c>
      <c r="K38" s="83" t="s">
        <v>175</v>
      </c>
      <c r="L38" s="83" t="s">
        <v>545</v>
      </c>
      <c r="M38" s="83" t="s">
        <v>565</v>
      </c>
      <c r="N38" s="83" t="s">
        <v>564</v>
      </c>
      <c r="O38" s="83" t="s">
        <v>182</v>
      </c>
      <c r="P38" s="83" t="s">
        <v>182</v>
      </c>
      <c r="Q38" s="83" t="s">
        <v>182</v>
      </c>
      <c r="R38" s="83" t="s">
        <v>182</v>
      </c>
      <c r="S38" s="83" t="s">
        <v>182</v>
      </c>
      <c r="T38" s="83" t="s">
        <v>182</v>
      </c>
      <c r="U38" s="83" t="s">
        <v>182</v>
      </c>
      <c r="V38" s="85"/>
    </row>
    <row r="39">
      <c r="A39" s="85"/>
      <c r="B39" s="83" t="s">
        <v>118</v>
      </c>
      <c r="C39" s="83" t="s">
        <v>182</v>
      </c>
      <c r="D39" s="83">
        <v>0.02437</v>
      </c>
      <c r="E39" s="83">
        <v>0.02437</v>
      </c>
      <c r="F39" s="83">
        <v>0.02437</v>
      </c>
      <c r="G39" s="83">
        <v>0.02437</v>
      </c>
      <c r="H39" s="83" t="s">
        <v>182</v>
      </c>
      <c r="I39" s="83" t="s">
        <v>182</v>
      </c>
      <c r="J39" s="83" t="s">
        <v>182</v>
      </c>
      <c r="K39" s="83" t="s">
        <v>175</v>
      </c>
      <c r="L39" s="83" t="s">
        <v>545</v>
      </c>
      <c r="M39" s="83" t="s">
        <v>566</v>
      </c>
      <c r="N39" s="83" t="s">
        <v>564</v>
      </c>
      <c r="O39" s="83" t="s">
        <v>182</v>
      </c>
      <c r="P39" s="83" t="s">
        <v>182</v>
      </c>
      <c r="Q39" s="83" t="s">
        <v>182</v>
      </c>
      <c r="R39" s="83" t="s">
        <v>182</v>
      </c>
      <c r="S39" s="83" t="s">
        <v>182</v>
      </c>
      <c r="T39" s="83" t="s">
        <v>182</v>
      </c>
      <c r="U39" s="83" t="s">
        <v>182</v>
      </c>
      <c r="V39" s="85"/>
    </row>
    <row r="40">
      <c r="A40" s="85"/>
      <c r="B40" s="83" t="s">
        <v>120</v>
      </c>
      <c r="C40" s="83" t="s">
        <v>182</v>
      </c>
      <c r="D40" s="83">
        <v>0.05587</v>
      </c>
      <c r="E40" s="83">
        <v>0.05587</v>
      </c>
      <c r="F40" s="83">
        <v>0.05587</v>
      </c>
      <c r="G40" s="83">
        <v>0.05587</v>
      </c>
      <c r="H40" s="83" t="s">
        <v>182</v>
      </c>
      <c r="I40" s="83" t="s">
        <v>182</v>
      </c>
      <c r="J40" s="83" t="s">
        <v>182</v>
      </c>
      <c r="K40" s="83" t="s">
        <v>175</v>
      </c>
      <c r="L40" s="83" t="s">
        <v>545</v>
      </c>
      <c r="M40" s="83" t="s">
        <v>567</v>
      </c>
      <c r="N40" s="83" t="s">
        <v>564</v>
      </c>
      <c r="O40" s="83" t="s">
        <v>182</v>
      </c>
      <c r="P40" s="83" t="s">
        <v>182</v>
      </c>
      <c r="Q40" s="83" t="s">
        <v>182</v>
      </c>
      <c r="R40" s="83" t="s">
        <v>182</v>
      </c>
      <c r="S40" s="83" t="s">
        <v>182</v>
      </c>
      <c r="T40" s="83" t="s">
        <v>182</v>
      </c>
      <c r="U40" s="83" t="s">
        <v>182</v>
      </c>
      <c r="V40" s="85"/>
    </row>
    <row r="41">
      <c r="A41" s="85"/>
      <c r="B41" s="83" t="s">
        <v>122</v>
      </c>
      <c r="C41" s="83" t="s">
        <v>182</v>
      </c>
      <c r="D41" s="83">
        <v>0.06097</v>
      </c>
      <c r="E41" s="83">
        <v>0.06097</v>
      </c>
      <c r="F41" s="83">
        <v>0.06097</v>
      </c>
      <c r="G41" s="83">
        <v>0.06097</v>
      </c>
      <c r="H41" s="83" t="s">
        <v>182</v>
      </c>
      <c r="I41" s="83" t="s">
        <v>182</v>
      </c>
      <c r="J41" s="83" t="s">
        <v>182</v>
      </c>
      <c r="K41" s="83" t="s">
        <v>175</v>
      </c>
      <c r="L41" s="83" t="s">
        <v>545</v>
      </c>
      <c r="M41" s="83" t="s">
        <v>568</v>
      </c>
      <c r="N41" s="83" t="s">
        <v>564</v>
      </c>
      <c r="O41" s="83" t="s">
        <v>182</v>
      </c>
      <c r="P41" s="83" t="s">
        <v>182</v>
      </c>
      <c r="Q41" s="83" t="s">
        <v>182</v>
      </c>
      <c r="R41" s="83" t="s">
        <v>182</v>
      </c>
      <c r="S41" s="83" t="s">
        <v>182</v>
      </c>
      <c r="T41" s="83" t="s">
        <v>182</v>
      </c>
      <c r="U41" s="83" t="s">
        <v>182</v>
      </c>
      <c r="V41" s="85"/>
    </row>
    <row r="42">
      <c r="A42" s="85"/>
      <c r="B42" s="83" t="s">
        <v>95</v>
      </c>
      <c r="C42" s="83" t="s">
        <v>182</v>
      </c>
      <c r="D42" s="83">
        <v>0.1239</v>
      </c>
      <c r="E42" s="83">
        <v>0.1239</v>
      </c>
      <c r="F42" s="83">
        <v>0.1239</v>
      </c>
      <c r="G42" s="83">
        <v>0.1239</v>
      </c>
      <c r="H42" s="83" t="s">
        <v>182</v>
      </c>
      <c r="I42" s="83" t="s">
        <v>182</v>
      </c>
      <c r="J42" s="83" t="s">
        <v>182</v>
      </c>
      <c r="K42" s="83" t="s">
        <v>175</v>
      </c>
      <c r="L42" s="83" t="s">
        <v>545</v>
      </c>
      <c r="M42" s="83" t="s">
        <v>546</v>
      </c>
      <c r="N42" s="83" t="s">
        <v>564</v>
      </c>
      <c r="O42" s="83" t="s">
        <v>182</v>
      </c>
      <c r="P42" s="83" t="s">
        <v>182</v>
      </c>
      <c r="Q42" s="83" t="s">
        <v>182</v>
      </c>
      <c r="R42" s="83" t="s">
        <v>182</v>
      </c>
      <c r="S42" s="83" t="s">
        <v>182</v>
      </c>
      <c r="T42" s="83" t="s">
        <v>569</v>
      </c>
      <c r="U42" s="83" t="s">
        <v>182</v>
      </c>
      <c r="V42" s="85"/>
    </row>
    <row r="43">
      <c r="A43" s="85"/>
      <c r="B43" s="83" t="s">
        <v>97</v>
      </c>
      <c r="C43" s="83" t="s">
        <v>182</v>
      </c>
      <c r="D43" s="83">
        <v>0.2065</v>
      </c>
      <c r="E43" s="83">
        <v>0.2065</v>
      </c>
      <c r="F43" s="83">
        <v>0.2065</v>
      </c>
      <c r="G43" s="83">
        <v>0.2065</v>
      </c>
      <c r="H43" s="83" t="s">
        <v>182</v>
      </c>
      <c r="I43" s="83" t="s">
        <v>182</v>
      </c>
      <c r="J43" s="83" t="s">
        <v>182</v>
      </c>
      <c r="K43" s="83" t="s">
        <v>175</v>
      </c>
      <c r="L43" s="83" t="s">
        <v>545</v>
      </c>
      <c r="M43" s="83" t="s">
        <v>546</v>
      </c>
      <c r="N43" s="83" t="s">
        <v>564</v>
      </c>
      <c r="O43" s="83" t="s">
        <v>182</v>
      </c>
      <c r="P43" s="83" t="s">
        <v>182</v>
      </c>
      <c r="Q43" s="83" t="s">
        <v>182</v>
      </c>
      <c r="R43" s="83" t="s">
        <v>182</v>
      </c>
      <c r="S43" s="83" t="s">
        <v>182</v>
      </c>
      <c r="T43" s="83" t="s">
        <v>569</v>
      </c>
      <c r="U43" s="83" t="s">
        <v>182</v>
      </c>
      <c r="V43" s="85"/>
    </row>
    <row r="44">
      <c r="A44" s="82"/>
      <c r="B44" s="83" t="s">
        <v>99</v>
      </c>
      <c r="C44" s="83" t="s">
        <v>182</v>
      </c>
      <c r="D44" s="83">
        <v>1.0E-6</v>
      </c>
      <c r="E44" s="83">
        <v>1.0E-6</v>
      </c>
      <c r="F44" s="83">
        <v>1.0E-6</v>
      </c>
      <c r="G44" s="83">
        <v>1.0E-6</v>
      </c>
      <c r="H44" s="83" t="s">
        <v>182</v>
      </c>
      <c r="I44" s="83" t="s">
        <v>182</v>
      </c>
      <c r="J44" s="83" t="s">
        <v>182</v>
      </c>
      <c r="K44" s="83" t="s">
        <v>175</v>
      </c>
      <c r="L44" s="83" t="s">
        <v>545</v>
      </c>
      <c r="M44" s="83" t="s">
        <v>546</v>
      </c>
      <c r="N44" s="83" t="s">
        <v>564</v>
      </c>
      <c r="O44" s="83" t="s">
        <v>182</v>
      </c>
      <c r="P44" s="83" t="s">
        <v>182</v>
      </c>
      <c r="Q44" s="83" t="s">
        <v>182</v>
      </c>
      <c r="R44" s="83" t="s">
        <v>182</v>
      </c>
      <c r="S44" s="83" t="s">
        <v>182</v>
      </c>
      <c r="T44" s="83" t="s">
        <v>569</v>
      </c>
      <c r="U44" s="83" t="s">
        <v>182</v>
      </c>
      <c r="V44" s="85"/>
    </row>
    <row r="45">
      <c r="A45" s="85"/>
      <c r="B45" s="83" t="s">
        <v>102</v>
      </c>
      <c r="C45" s="83" t="s">
        <v>182</v>
      </c>
      <c r="D45" s="83">
        <v>0.00491</v>
      </c>
      <c r="E45" s="83">
        <v>0.00491</v>
      </c>
      <c r="F45" s="83">
        <v>0.00491</v>
      </c>
      <c r="G45" s="83">
        <v>0.00491</v>
      </c>
      <c r="H45" s="83" t="s">
        <v>182</v>
      </c>
      <c r="I45" s="83" t="s">
        <v>182</v>
      </c>
      <c r="J45" s="83" t="s">
        <v>182</v>
      </c>
      <c r="K45" s="83" t="s">
        <v>175</v>
      </c>
      <c r="L45" s="83" t="s">
        <v>545</v>
      </c>
      <c r="M45" s="83" t="s">
        <v>546</v>
      </c>
      <c r="N45" s="83" t="s">
        <v>564</v>
      </c>
      <c r="O45" s="83" t="s">
        <v>182</v>
      </c>
      <c r="P45" s="83" t="s">
        <v>182</v>
      </c>
      <c r="Q45" s="83" t="s">
        <v>182</v>
      </c>
      <c r="R45" s="83" t="s">
        <v>182</v>
      </c>
      <c r="S45" s="83" t="s">
        <v>182</v>
      </c>
      <c r="T45" s="83" t="s">
        <v>569</v>
      </c>
      <c r="U45" s="83" t="s">
        <v>182</v>
      </c>
      <c r="V45" s="85"/>
    </row>
    <row r="46">
      <c r="A46" s="82"/>
      <c r="B46" s="83" t="s">
        <v>104</v>
      </c>
      <c r="C46" s="83" t="s">
        <v>182</v>
      </c>
      <c r="D46" s="83">
        <v>0.0353</v>
      </c>
      <c r="E46" s="83">
        <v>0.0353</v>
      </c>
      <c r="F46" s="83">
        <v>0.0353</v>
      </c>
      <c r="G46" s="83">
        <v>0.0353</v>
      </c>
      <c r="H46" s="83" t="s">
        <v>182</v>
      </c>
      <c r="I46" s="83" t="s">
        <v>182</v>
      </c>
      <c r="J46" s="83" t="s">
        <v>182</v>
      </c>
      <c r="K46" s="83" t="s">
        <v>175</v>
      </c>
      <c r="L46" s="83" t="s">
        <v>545</v>
      </c>
      <c r="M46" s="83" t="s">
        <v>546</v>
      </c>
      <c r="N46" s="83" t="s">
        <v>564</v>
      </c>
      <c r="O46" s="83" t="s">
        <v>182</v>
      </c>
      <c r="P46" s="83" t="s">
        <v>182</v>
      </c>
      <c r="Q46" s="83" t="s">
        <v>182</v>
      </c>
      <c r="R46" s="83" t="s">
        <v>182</v>
      </c>
      <c r="S46" s="83" t="s">
        <v>182</v>
      </c>
      <c r="T46" s="83" t="s">
        <v>569</v>
      </c>
      <c r="U46" s="83" t="s">
        <v>182</v>
      </c>
      <c r="V46" s="85"/>
    </row>
    <row r="47">
      <c r="A47" s="85"/>
      <c r="B47" s="83" t="s">
        <v>106</v>
      </c>
      <c r="C47" s="83" t="s">
        <v>182</v>
      </c>
      <c r="D47" s="83">
        <v>0.02665</v>
      </c>
      <c r="E47" s="83">
        <v>0.02665</v>
      </c>
      <c r="F47" s="83">
        <v>0.02665</v>
      </c>
      <c r="G47" s="83">
        <v>0.02665</v>
      </c>
      <c r="H47" s="83" t="s">
        <v>182</v>
      </c>
      <c r="I47" s="83" t="s">
        <v>182</v>
      </c>
      <c r="J47" s="83" t="s">
        <v>182</v>
      </c>
      <c r="K47" s="83" t="s">
        <v>175</v>
      </c>
      <c r="L47" s="83" t="s">
        <v>545</v>
      </c>
      <c r="M47" s="83" t="s">
        <v>546</v>
      </c>
      <c r="N47" s="83" t="s">
        <v>564</v>
      </c>
      <c r="O47" s="83" t="s">
        <v>182</v>
      </c>
      <c r="P47" s="83" t="s">
        <v>182</v>
      </c>
      <c r="Q47" s="83" t="s">
        <v>182</v>
      </c>
      <c r="R47" s="83" t="s">
        <v>182</v>
      </c>
      <c r="S47" s="83" t="s">
        <v>182</v>
      </c>
      <c r="T47" s="83" t="s">
        <v>569</v>
      </c>
      <c r="U47" s="83" t="s">
        <v>182</v>
      </c>
      <c r="V47" s="85"/>
    </row>
    <row r="48">
      <c r="A48" s="85"/>
      <c r="B48" s="83" t="s">
        <v>108</v>
      </c>
      <c r="C48" s="83" t="s">
        <v>182</v>
      </c>
      <c r="D48" s="83">
        <v>0.08577</v>
      </c>
      <c r="E48" s="83">
        <v>0.08577</v>
      </c>
      <c r="F48" s="83">
        <v>0.08577</v>
      </c>
      <c r="G48" s="83">
        <v>0.08577</v>
      </c>
      <c r="H48" s="83" t="s">
        <v>182</v>
      </c>
      <c r="I48" s="83" t="s">
        <v>182</v>
      </c>
      <c r="J48" s="83" t="s">
        <v>182</v>
      </c>
      <c r="K48" s="83" t="s">
        <v>175</v>
      </c>
      <c r="L48" s="83" t="s">
        <v>545</v>
      </c>
      <c r="M48" s="83" t="s">
        <v>546</v>
      </c>
      <c r="N48" s="83" t="s">
        <v>564</v>
      </c>
      <c r="O48" s="83" t="s">
        <v>182</v>
      </c>
      <c r="P48" s="83" t="s">
        <v>182</v>
      </c>
      <c r="Q48" s="83" t="s">
        <v>182</v>
      </c>
      <c r="R48" s="83" t="s">
        <v>182</v>
      </c>
      <c r="S48" s="83" t="s">
        <v>182</v>
      </c>
      <c r="T48" s="83" t="s">
        <v>569</v>
      </c>
      <c r="U48" s="83" t="s">
        <v>182</v>
      </c>
      <c r="V48" s="85"/>
    </row>
    <row r="49">
      <c r="A49" s="85"/>
      <c r="B49" s="83" t="s">
        <v>110</v>
      </c>
      <c r="C49" s="83" t="s">
        <v>182</v>
      </c>
      <c r="D49" s="83">
        <v>0.0805</v>
      </c>
      <c r="E49" s="83">
        <v>0.0805</v>
      </c>
      <c r="F49" s="83">
        <v>0.0805</v>
      </c>
      <c r="G49" s="83">
        <v>0.0805</v>
      </c>
      <c r="H49" s="83" t="s">
        <v>182</v>
      </c>
      <c r="I49" s="83" t="s">
        <v>182</v>
      </c>
      <c r="J49" s="83" t="s">
        <v>182</v>
      </c>
      <c r="K49" s="83" t="s">
        <v>175</v>
      </c>
      <c r="L49" s="83" t="s">
        <v>545</v>
      </c>
      <c r="M49" s="83" t="s">
        <v>546</v>
      </c>
      <c r="N49" s="83" t="s">
        <v>564</v>
      </c>
      <c r="O49" s="83" t="s">
        <v>182</v>
      </c>
      <c r="P49" s="83" t="s">
        <v>182</v>
      </c>
      <c r="Q49" s="83" t="s">
        <v>182</v>
      </c>
      <c r="R49" s="83" t="s">
        <v>182</v>
      </c>
      <c r="S49" s="83" t="s">
        <v>182</v>
      </c>
      <c r="T49" s="83" t="s">
        <v>569</v>
      </c>
      <c r="U49" s="83" t="s">
        <v>182</v>
      </c>
      <c r="V49" s="85"/>
    </row>
    <row r="50">
      <c r="A50" s="85"/>
      <c r="B50" s="83" t="s">
        <v>112</v>
      </c>
      <c r="C50" s="83" t="s">
        <v>182</v>
      </c>
      <c r="D50" s="83">
        <v>0.01918</v>
      </c>
      <c r="E50" s="83">
        <v>0.01918</v>
      </c>
      <c r="F50" s="83">
        <v>0.01918</v>
      </c>
      <c r="G50" s="83">
        <v>0.01918</v>
      </c>
      <c r="H50" s="83" t="s">
        <v>182</v>
      </c>
      <c r="I50" s="83" t="s">
        <v>182</v>
      </c>
      <c r="J50" s="83" t="s">
        <v>182</v>
      </c>
      <c r="K50" s="83" t="s">
        <v>175</v>
      </c>
      <c r="L50" s="83" t="s">
        <v>545</v>
      </c>
      <c r="M50" s="83" t="s">
        <v>546</v>
      </c>
      <c r="N50" s="83" t="s">
        <v>564</v>
      </c>
      <c r="O50" s="83" t="s">
        <v>182</v>
      </c>
      <c r="P50" s="83" t="s">
        <v>182</v>
      </c>
      <c r="Q50" s="83" t="s">
        <v>182</v>
      </c>
      <c r="R50" s="83" t="s">
        <v>182</v>
      </c>
      <c r="S50" s="83" t="s">
        <v>182</v>
      </c>
      <c r="T50" s="83" t="s">
        <v>569</v>
      </c>
      <c r="U50" s="83" t="s">
        <v>182</v>
      </c>
      <c r="V50" s="85"/>
    </row>
    <row r="51">
      <c r="A51" s="82"/>
      <c r="B51" s="83" t="s">
        <v>124</v>
      </c>
      <c r="C51" s="83" t="s">
        <v>182</v>
      </c>
      <c r="D51" s="83">
        <v>0.1439</v>
      </c>
      <c r="E51" s="83">
        <v>0.1439</v>
      </c>
      <c r="F51" s="83">
        <v>0.1439</v>
      </c>
      <c r="G51" s="83">
        <v>0.1439</v>
      </c>
      <c r="H51" s="83" t="s">
        <v>182</v>
      </c>
      <c r="I51" s="83" t="s">
        <v>182</v>
      </c>
      <c r="J51" s="83" t="s">
        <v>182</v>
      </c>
      <c r="K51" s="83" t="s">
        <v>175</v>
      </c>
      <c r="L51" s="82"/>
      <c r="M51" s="83" t="s">
        <v>182</v>
      </c>
      <c r="N51" s="83" t="s">
        <v>182</v>
      </c>
      <c r="O51" s="83" t="s">
        <v>182</v>
      </c>
      <c r="P51" s="83" t="s">
        <v>182</v>
      </c>
      <c r="Q51" s="83" t="s">
        <v>182</v>
      </c>
      <c r="R51" s="83" t="s">
        <v>182</v>
      </c>
      <c r="S51" s="83" t="s">
        <v>182</v>
      </c>
      <c r="T51" s="83" t="s">
        <v>182</v>
      </c>
      <c r="U51" s="83" t="s">
        <v>182</v>
      </c>
      <c r="V51" s="85"/>
    </row>
    <row r="52">
      <c r="A52" s="82"/>
      <c r="B52" s="83" t="s">
        <v>62</v>
      </c>
      <c r="C52" s="83" t="s">
        <v>182</v>
      </c>
      <c r="D52" s="83">
        <v>0.04</v>
      </c>
      <c r="E52" s="83">
        <v>0.04</v>
      </c>
      <c r="F52" s="83">
        <v>0.04</v>
      </c>
      <c r="G52" s="83">
        <v>0.04</v>
      </c>
      <c r="H52" s="83" t="s">
        <v>182</v>
      </c>
      <c r="I52" s="83" t="s">
        <v>182</v>
      </c>
      <c r="J52" s="83" t="s">
        <v>182</v>
      </c>
      <c r="K52" s="83" t="s">
        <v>175</v>
      </c>
      <c r="L52" s="82"/>
      <c r="M52" s="83" t="s">
        <v>182</v>
      </c>
      <c r="N52" s="83" t="s">
        <v>182</v>
      </c>
      <c r="O52" s="83" t="s">
        <v>182</v>
      </c>
      <c r="P52" s="83" t="s">
        <v>182</v>
      </c>
      <c r="Q52" s="83" t="s">
        <v>182</v>
      </c>
      <c r="R52" s="83" t="s">
        <v>182</v>
      </c>
      <c r="S52" s="83" t="s">
        <v>182</v>
      </c>
      <c r="T52" s="83" t="s">
        <v>182</v>
      </c>
      <c r="U52" s="83" t="s">
        <v>182</v>
      </c>
      <c r="V52" s="85"/>
    </row>
    <row r="53">
      <c r="A53" s="82"/>
      <c r="B53" s="83" t="s">
        <v>63</v>
      </c>
      <c r="C53" s="83" t="s">
        <v>182</v>
      </c>
      <c r="D53" s="83">
        <v>0.49</v>
      </c>
      <c r="E53" s="83">
        <v>0.49</v>
      </c>
      <c r="F53" s="83">
        <v>0.49</v>
      </c>
      <c r="G53" s="83">
        <v>0.49</v>
      </c>
      <c r="H53" s="83" t="s">
        <v>182</v>
      </c>
      <c r="I53" s="83" t="s">
        <v>182</v>
      </c>
      <c r="J53" s="83" t="s">
        <v>182</v>
      </c>
      <c r="K53" s="83" t="s">
        <v>175</v>
      </c>
      <c r="L53" s="82"/>
      <c r="M53" s="83" t="s">
        <v>182</v>
      </c>
      <c r="N53" s="83" t="s">
        <v>182</v>
      </c>
      <c r="O53" s="83" t="s">
        <v>182</v>
      </c>
      <c r="P53" s="83" t="s">
        <v>182</v>
      </c>
      <c r="Q53" s="83" t="s">
        <v>182</v>
      </c>
      <c r="R53" s="83" t="s">
        <v>182</v>
      </c>
      <c r="S53" s="83" t="s">
        <v>182</v>
      </c>
      <c r="T53" s="83" t="s">
        <v>182</v>
      </c>
      <c r="U53" s="83" t="s">
        <v>182</v>
      </c>
      <c r="V53" s="85"/>
    </row>
    <row r="54">
      <c r="A54" s="82"/>
      <c r="B54" s="83" t="s">
        <v>63</v>
      </c>
      <c r="C54" s="83" t="s">
        <v>182</v>
      </c>
      <c r="D54" s="83">
        <v>0.89</v>
      </c>
      <c r="E54" s="83">
        <v>0.89</v>
      </c>
      <c r="F54" s="83">
        <v>0.89</v>
      </c>
      <c r="G54" s="83">
        <v>0.89</v>
      </c>
      <c r="H54" s="83" t="s">
        <v>182</v>
      </c>
      <c r="I54" s="83" t="s">
        <v>182</v>
      </c>
      <c r="J54" s="83" t="s">
        <v>182</v>
      </c>
      <c r="K54" s="83" t="s">
        <v>175</v>
      </c>
      <c r="L54" s="82"/>
      <c r="M54" s="83" t="s">
        <v>182</v>
      </c>
      <c r="N54" s="83" t="s">
        <v>182</v>
      </c>
      <c r="O54" s="83" t="s">
        <v>182</v>
      </c>
      <c r="P54" s="83" t="s">
        <v>182</v>
      </c>
      <c r="Q54" s="83" t="s">
        <v>182</v>
      </c>
      <c r="R54" s="83" t="s">
        <v>182</v>
      </c>
      <c r="S54" s="83" t="s">
        <v>182</v>
      </c>
      <c r="T54" s="83" t="s">
        <v>182</v>
      </c>
      <c r="U54" s="83" t="s">
        <v>182</v>
      </c>
      <c r="V54" s="85"/>
    </row>
    <row r="55">
      <c r="A55" s="82"/>
      <c r="B55" s="83" t="s">
        <v>60</v>
      </c>
      <c r="C55" s="83" t="s">
        <v>182</v>
      </c>
      <c r="D55" s="83">
        <v>1.17</v>
      </c>
      <c r="E55" s="83">
        <v>1.17</v>
      </c>
      <c r="F55" s="83">
        <v>1.17</v>
      </c>
      <c r="G55" s="83">
        <v>1.17</v>
      </c>
      <c r="H55" s="83" t="s">
        <v>182</v>
      </c>
      <c r="I55" s="83" t="s">
        <v>182</v>
      </c>
      <c r="J55" s="83" t="s">
        <v>182</v>
      </c>
      <c r="K55" s="83" t="s">
        <v>175</v>
      </c>
      <c r="L55" s="82"/>
      <c r="M55" s="83" t="s">
        <v>182</v>
      </c>
      <c r="N55" s="83" t="s">
        <v>182</v>
      </c>
      <c r="O55" s="83" t="s">
        <v>182</v>
      </c>
      <c r="P55" s="83" t="s">
        <v>182</v>
      </c>
      <c r="Q55" s="83" t="s">
        <v>182</v>
      </c>
      <c r="R55" s="83" t="s">
        <v>182</v>
      </c>
      <c r="S55" s="83" t="s">
        <v>182</v>
      </c>
      <c r="T55" s="83" t="s">
        <v>182</v>
      </c>
      <c r="U55" s="83" t="s">
        <v>182</v>
      </c>
      <c r="V55" s="85"/>
    </row>
    <row r="56">
      <c r="A56" s="85"/>
      <c r="B56" s="83" t="s">
        <v>65</v>
      </c>
      <c r="C56" s="83" t="s">
        <v>182</v>
      </c>
      <c r="D56" s="83">
        <v>2.22</v>
      </c>
      <c r="E56" s="83">
        <v>2.22</v>
      </c>
      <c r="F56" s="83">
        <v>2.22</v>
      </c>
      <c r="G56" s="83">
        <v>2.22</v>
      </c>
      <c r="H56" s="83" t="s">
        <v>182</v>
      </c>
      <c r="I56" s="83" t="s">
        <v>182</v>
      </c>
      <c r="J56" s="83" t="s">
        <v>182</v>
      </c>
      <c r="K56" s="83" t="s">
        <v>175</v>
      </c>
      <c r="L56" s="82"/>
      <c r="M56" s="83" t="s">
        <v>182</v>
      </c>
      <c r="N56" s="83" t="s">
        <v>182</v>
      </c>
      <c r="O56" s="83" t="s">
        <v>182</v>
      </c>
      <c r="P56" s="83" t="s">
        <v>182</v>
      </c>
      <c r="Q56" s="83" t="s">
        <v>182</v>
      </c>
      <c r="R56" s="83" t="s">
        <v>182</v>
      </c>
      <c r="S56" s="83" t="s">
        <v>182</v>
      </c>
      <c r="T56" s="83" t="s">
        <v>182</v>
      </c>
      <c r="U56" s="83" t="s">
        <v>182</v>
      </c>
      <c r="V56" s="85"/>
    </row>
    <row r="57">
      <c r="A57" s="85"/>
      <c r="B57" s="83" t="s">
        <v>56</v>
      </c>
      <c r="C57" s="83" t="s">
        <v>182</v>
      </c>
      <c r="D57" s="83">
        <v>8.72</v>
      </c>
      <c r="E57" s="83">
        <v>8.72</v>
      </c>
      <c r="F57" s="83">
        <v>8.72</v>
      </c>
      <c r="G57" s="83">
        <v>8.72</v>
      </c>
      <c r="H57" s="83" t="s">
        <v>182</v>
      </c>
      <c r="I57" s="83" t="s">
        <v>182</v>
      </c>
      <c r="J57" s="83" t="s">
        <v>182</v>
      </c>
      <c r="K57" s="83" t="s">
        <v>175</v>
      </c>
      <c r="L57" s="82"/>
      <c r="M57" s="83" t="s">
        <v>182</v>
      </c>
      <c r="N57" s="83" t="s">
        <v>182</v>
      </c>
      <c r="O57" s="83" t="s">
        <v>182</v>
      </c>
      <c r="P57" s="83" t="s">
        <v>182</v>
      </c>
      <c r="Q57" s="83" t="s">
        <v>182</v>
      </c>
      <c r="R57" s="83" t="s">
        <v>182</v>
      </c>
      <c r="S57" s="83" t="s">
        <v>182</v>
      </c>
      <c r="T57" s="83" t="s">
        <v>182</v>
      </c>
      <c r="U57" s="83" t="s">
        <v>182</v>
      </c>
      <c r="V57" s="85"/>
    </row>
    <row r="58">
      <c r="A58" s="85"/>
      <c r="B58" s="83" t="s">
        <v>56</v>
      </c>
      <c r="C58" s="83" t="s">
        <v>182</v>
      </c>
      <c r="D58" s="83">
        <v>19.4</v>
      </c>
      <c r="E58" s="83">
        <v>19.4</v>
      </c>
      <c r="F58" s="83">
        <v>19.4</v>
      </c>
      <c r="G58" s="83">
        <v>19.4</v>
      </c>
      <c r="H58" s="83" t="s">
        <v>182</v>
      </c>
      <c r="I58" s="83" t="s">
        <v>182</v>
      </c>
      <c r="J58" s="83" t="s">
        <v>182</v>
      </c>
      <c r="K58" s="83" t="s">
        <v>175</v>
      </c>
      <c r="L58" s="82"/>
      <c r="M58" s="83" t="s">
        <v>182</v>
      </c>
      <c r="N58" s="83" t="s">
        <v>182</v>
      </c>
      <c r="O58" s="83" t="s">
        <v>182</v>
      </c>
      <c r="P58" s="83" t="s">
        <v>182</v>
      </c>
      <c r="Q58" s="83" t="s">
        <v>182</v>
      </c>
      <c r="R58" s="83" t="s">
        <v>182</v>
      </c>
      <c r="S58" s="83" t="s">
        <v>182</v>
      </c>
      <c r="T58" s="83" t="s">
        <v>182</v>
      </c>
      <c r="U58" s="83" t="s">
        <v>182</v>
      </c>
      <c r="V58" s="85"/>
    </row>
    <row r="59">
      <c r="A59" s="82"/>
      <c r="B59" s="83" t="s">
        <v>68</v>
      </c>
      <c r="C59" s="83" t="s">
        <v>182</v>
      </c>
      <c r="D59" s="83">
        <v>3.86</v>
      </c>
      <c r="E59" s="83">
        <v>3.86</v>
      </c>
      <c r="F59" s="83">
        <v>3.86</v>
      </c>
      <c r="G59" s="83">
        <v>3.86</v>
      </c>
      <c r="H59" s="83" t="s">
        <v>182</v>
      </c>
      <c r="I59" s="83" t="s">
        <v>182</v>
      </c>
      <c r="J59" s="83" t="s">
        <v>182</v>
      </c>
      <c r="K59" s="83" t="s">
        <v>175</v>
      </c>
      <c r="L59" s="82"/>
      <c r="M59" s="83" t="s">
        <v>182</v>
      </c>
      <c r="N59" s="83" t="s">
        <v>182</v>
      </c>
      <c r="O59" s="83" t="s">
        <v>182</v>
      </c>
      <c r="P59" s="83" t="s">
        <v>182</v>
      </c>
      <c r="Q59" s="83" t="s">
        <v>182</v>
      </c>
      <c r="R59" s="83" t="s">
        <v>182</v>
      </c>
      <c r="S59" s="83" t="s">
        <v>182</v>
      </c>
      <c r="T59" s="83" t="s">
        <v>182</v>
      </c>
      <c r="U59" s="83" t="s">
        <v>182</v>
      </c>
      <c r="V59" s="85"/>
    </row>
    <row r="60">
      <c r="A60" s="82"/>
      <c r="B60" s="83" t="s">
        <v>70</v>
      </c>
      <c r="C60" s="83" t="s">
        <v>182</v>
      </c>
      <c r="D60" s="83">
        <v>1.29</v>
      </c>
      <c r="E60" s="83">
        <v>1.29</v>
      </c>
      <c r="F60" s="83">
        <v>1.29</v>
      </c>
      <c r="G60" s="83">
        <v>1.29</v>
      </c>
      <c r="H60" s="83" t="s">
        <v>182</v>
      </c>
      <c r="I60" s="83" t="s">
        <v>182</v>
      </c>
      <c r="J60" s="83" t="s">
        <v>182</v>
      </c>
      <c r="K60" s="83" t="s">
        <v>175</v>
      </c>
      <c r="L60" s="82"/>
      <c r="M60" s="83" t="s">
        <v>182</v>
      </c>
      <c r="N60" s="83" t="s">
        <v>182</v>
      </c>
      <c r="O60" s="83" t="s">
        <v>182</v>
      </c>
      <c r="P60" s="83" t="s">
        <v>182</v>
      </c>
      <c r="Q60" s="83" t="s">
        <v>182</v>
      </c>
      <c r="R60" s="83" t="s">
        <v>182</v>
      </c>
      <c r="S60" s="83" t="s">
        <v>182</v>
      </c>
      <c r="T60" s="83" t="s">
        <v>182</v>
      </c>
      <c r="U60" s="83" t="s">
        <v>182</v>
      </c>
      <c r="V60" s="85"/>
    </row>
    <row r="61">
      <c r="A61" s="83" t="s">
        <v>36</v>
      </c>
      <c r="B61" s="83" t="s">
        <v>89</v>
      </c>
      <c r="C61" s="83" t="s">
        <v>182</v>
      </c>
      <c r="D61" s="83">
        <v>0.037</v>
      </c>
      <c r="E61" s="83">
        <v>0.037</v>
      </c>
      <c r="F61" s="83">
        <v>0.037</v>
      </c>
      <c r="G61" s="83">
        <v>0.037</v>
      </c>
      <c r="H61" s="83" t="s">
        <v>182</v>
      </c>
      <c r="I61" s="83" t="s">
        <v>182</v>
      </c>
      <c r="J61" s="83" t="s">
        <v>182</v>
      </c>
      <c r="K61" s="83" t="s">
        <v>175</v>
      </c>
      <c r="L61" s="82"/>
      <c r="M61" s="83" t="s">
        <v>182</v>
      </c>
      <c r="N61" s="83" t="s">
        <v>182</v>
      </c>
      <c r="O61" s="83" t="s">
        <v>182</v>
      </c>
      <c r="P61" s="83" t="s">
        <v>182</v>
      </c>
      <c r="Q61" s="83" t="s">
        <v>182</v>
      </c>
      <c r="R61" s="83" t="s">
        <v>182</v>
      </c>
      <c r="S61" s="83" t="s">
        <v>182</v>
      </c>
      <c r="T61" s="83" t="s">
        <v>182</v>
      </c>
      <c r="U61" s="83" t="s">
        <v>182</v>
      </c>
      <c r="V61" s="85"/>
    </row>
    <row r="62">
      <c r="A62" s="85"/>
      <c r="B62" s="83" t="s">
        <v>84</v>
      </c>
      <c r="C62" s="83">
        <v>7.0</v>
      </c>
      <c r="D62" s="83">
        <v>0.024</v>
      </c>
      <c r="E62" s="83">
        <v>0.024</v>
      </c>
      <c r="F62" s="83">
        <v>0.024</v>
      </c>
      <c r="G62" s="83">
        <v>0.024</v>
      </c>
      <c r="H62" s="83" t="s">
        <v>182</v>
      </c>
      <c r="I62" s="83" t="s">
        <v>182</v>
      </c>
      <c r="J62" s="83" t="s">
        <v>182</v>
      </c>
      <c r="K62" s="83" t="s">
        <v>175</v>
      </c>
      <c r="L62" s="82"/>
      <c r="M62" s="83" t="s">
        <v>176</v>
      </c>
      <c r="N62" s="83" t="s">
        <v>177</v>
      </c>
      <c r="O62" s="83" t="s">
        <v>182</v>
      </c>
      <c r="P62" s="83">
        <v>2020.0</v>
      </c>
      <c r="Q62" s="83" t="s">
        <v>182</v>
      </c>
      <c r="R62" s="83" t="s">
        <v>182</v>
      </c>
      <c r="S62" s="83" t="s">
        <v>182</v>
      </c>
      <c r="T62" s="83" t="s">
        <v>182</v>
      </c>
      <c r="U62" s="83" t="s">
        <v>182</v>
      </c>
      <c r="V62" s="85"/>
    </row>
    <row r="63">
      <c r="A63" s="83" t="s">
        <v>570</v>
      </c>
      <c r="B63" s="83" t="s">
        <v>75</v>
      </c>
      <c r="C63" s="83" t="s">
        <v>182</v>
      </c>
      <c r="D63" s="83">
        <v>4.37</v>
      </c>
      <c r="E63" s="83">
        <v>4.37</v>
      </c>
      <c r="F63" s="83">
        <v>4.37</v>
      </c>
      <c r="G63" s="83">
        <v>4.37</v>
      </c>
      <c r="H63" s="83" t="s">
        <v>182</v>
      </c>
      <c r="I63" s="83" t="s">
        <v>182</v>
      </c>
      <c r="J63" s="83" t="s">
        <v>182</v>
      </c>
      <c r="K63" s="83" t="s">
        <v>175</v>
      </c>
      <c r="L63" s="82"/>
      <c r="M63" s="83" t="s">
        <v>182</v>
      </c>
      <c r="N63" s="83" t="s">
        <v>182</v>
      </c>
      <c r="O63" s="83" t="s">
        <v>182</v>
      </c>
      <c r="P63" s="83" t="s">
        <v>182</v>
      </c>
      <c r="Q63" s="83" t="s">
        <v>182</v>
      </c>
      <c r="R63" s="83" t="s">
        <v>182</v>
      </c>
      <c r="S63" s="83" t="s">
        <v>182</v>
      </c>
      <c r="T63" s="83" t="s">
        <v>182</v>
      </c>
      <c r="U63" s="83" t="s">
        <v>182</v>
      </c>
      <c r="V63" s="85"/>
    </row>
    <row r="64">
      <c r="A64" s="85"/>
      <c r="B64" s="83" t="s">
        <v>27</v>
      </c>
      <c r="C64" s="83" t="s">
        <v>182</v>
      </c>
      <c r="D64" s="83">
        <v>0.01</v>
      </c>
      <c r="E64" s="83">
        <v>0.01</v>
      </c>
      <c r="F64" s="83">
        <v>0.01</v>
      </c>
      <c r="G64" s="83">
        <v>0.01</v>
      </c>
      <c r="H64" s="83" t="s">
        <v>182</v>
      </c>
      <c r="I64" s="83" t="s">
        <v>182</v>
      </c>
      <c r="J64" s="83" t="s">
        <v>182</v>
      </c>
      <c r="K64" s="83" t="s">
        <v>175</v>
      </c>
      <c r="L64" s="82"/>
      <c r="M64" s="83" t="s">
        <v>182</v>
      </c>
      <c r="N64" s="83" t="s">
        <v>182</v>
      </c>
      <c r="O64" s="83" t="s">
        <v>182</v>
      </c>
      <c r="P64" s="83" t="s">
        <v>182</v>
      </c>
      <c r="Q64" s="83" t="s">
        <v>182</v>
      </c>
      <c r="R64" s="83" t="s">
        <v>182</v>
      </c>
      <c r="S64" s="83" t="s">
        <v>182</v>
      </c>
      <c r="T64" s="83" t="s">
        <v>182</v>
      </c>
      <c r="U64" s="83" t="s">
        <v>182</v>
      </c>
      <c r="V64" s="85"/>
    </row>
    <row r="65">
      <c r="A65" s="82"/>
      <c r="B65" s="83" t="s">
        <v>19</v>
      </c>
      <c r="C65" s="83" t="s">
        <v>182</v>
      </c>
      <c r="D65" s="83">
        <v>1.17</v>
      </c>
      <c r="E65" s="83">
        <v>1.17</v>
      </c>
      <c r="F65" s="83">
        <v>1.17</v>
      </c>
      <c r="G65" s="83">
        <v>1.17</v>
      </c>
      <c r="H65" s="83" t="s">
        <v>182</v>
      </c>
      <c r="I65" s="83" t="s">
        <v>182</v>
      </c>
      <c r="J65" s="83" t="s">
        <v>182</v>
      </c>
      <c r="K65" s="83" t="s">
        <v>175</v>
      </c>
      <c r="L65" s="82"/>
      <c r="M65" s="83" t="s">
        <v>182</v>
      </c>
      <c r="N65" s="83" t="s">
        <v>182</v>
      </c>
      <c r="O65" s="83" t="s">
        <v>182</v>
      </c>
      <c r="P65" s="83" t="s">
        <v>182</v>
      </c>
      <c r="Q65" s="83" t="s">
        <v>182</v>
      </c>
      <c r="R65" s="83" t="s">
        <v>182</v>
      </c>
      <c r="S65" s="83" t="s">
        <v>182</v>
      </c>
      <c r="T65" s="83" t="s">
        <v>182</v>
      </c>
      <c r="U65" s="83" t="s">
        <v>182</v>
      </c>
      <c r="V65" s="85"/>
    </row>
    <row r="66">
      <c r="A66" s="82"/>
      <c r="B66" s="83" t="s">
        <v>22</v>
      </c>
      <c r="C66" s="83" t="s">
        <v>182</v>
      </c>
      <c r="D66" s="83">
        <v>0.78</v>
      </c>
      <c r="E66" s="83">
        <v>0.78</v>
      </c>
      <c r="F66" s="83">
        <v>0.78</v>
      </c>
      <c r="G66" s="83">
        <v>0.78</v>
      </c>
      <c r="H66" s="83" t="s">
        <v>182</v>
      </c>
      <c r="I66" s="83" t="s">
        <v>182</v>
      </c>
      <c r="J66" s="83" t="s">
        <v>182</v>
      </c>
      <c r="K66" s="83" t="s">
        <v>175</v>
      </c>
      <c r="L66" s="82"/>
      <c r="M66" s="83" t="s">
        <v>182</v>
      </c>
      <c r="N66" s="83" t="s">
        <v>182</v>
      </c>
      <c r="O66" s="83" t="s">
        <v>182</v>
      </c>
      <c r="P66" s="83" t="s">
        <v>182</v>
      </c>
      <c r="Q66" s="83" t="s">
        <v>182</v>
      </c>
      <c r="R66" s="83" t="s">
        <v>182</v>
      </c>
      <c r="S66" s="83" t="s">
        <v>182</v>
      </c>
      <c r="T66" s="83" t="s">
        <v>182</v>
      </c>
      <c r="U66" s="83" t="s">
        <v>182</v>
      </c>
      <c r="V66" s="85"/>
    </row>
    <row r="67">
      <c r="A67" s="82"/>
      <c r="B67" s="83" t="s">
        <v>24</v>
      </c>
      <c r="C67" s="83" t="s">
        <v>182</v>
      </c>
      <c r="D67" s="83">
        <v>0.15</v>
      </c>
      <c r="E67" s="83">
        <v>0.15</v>
      </c>
      <c r="F67" s="83">
        <v>0.15</v>
      </c>
      <c r="G67" s="83">
        <v>0.15</v>
      </c>
      <c r="H67" s="83" t="s">
        <v>182</v>
      </c>
      <c r="I67" s="83" t="s">
        <v>182</v>
      </c>
      <c r="J67" s="83" t="s">
        <v>182</v>
      </c>
      <c r="K67" s="83" t="s">
        <v>175</v>
      </c>
      <c r="L67" s="82"/>
      <c r="M67" s="83" t="s">
        <v>182</v>
      </c>
      <c r="N67" s="83" t="s">
        <v>182</v>
      </c>
      <c r="O67" s="83" t="s">
        <v>182</v>
      </c>
      <c r="P67" s="83" t="s">
        <v>182</v>
      </c>
      <c r="Q67" s="83" t="s">
        <v>182</v>
      </c>
      <c r="R67" s="83" t="s">
        <v>182</v>
      </c>
      <c r="S67" s="83" t="s">
        <v>182</v>
      </c>
      <c r="T67" s="83" t="s">
        <v>182</v>
      </c>
      <c r="U67" s="83" t="s">
        <v>182</v>
      </c>
      <c r="V67" s="85"/>
    </row>
    <row r="68">
      <c r="A68" s="83" t="s">
        <v>571</v>
      </c>
      <c r="B68" s="83" t="s">
        <v>194</v>
      </c>
      <c r="C68" s="83">
        <v>0.3</v>
      </c>
      <c r="D68" s="83">
        <v>0.2798</v>
      </c>
      <c r="E68" s="83">
        <v>0.2782</v>
      </c>
      <c r="F68" s="83" t="s">
        <v>572</v>
      </c>
      <c r="G68" s="83" t="s">
        <v>573</v>
      </c>
      <c r="H68" s="83" t="s">
        <v>196</v>
      </c>
      <c r="I68" s="83" t="s">
        <v>182</v>
      </c>
      <c r="J68" s="83" t="s">
        <v>182</v>
      </c>
      <c r="K68" s="83" t="s">
        <v>175</v>
      </c>
      <c r="L68" s="82"/>
      <c r="M68" s="83" t="s">
        <v>176</v>
      </c>
      <c r="N68" s="83" t="s">
        <v>188</v>
      </c>
      <c r="O68" s="83" t="s">
        <v>182</v>
      </c>
      <c r="P68" s="83">
        <v>2023.0</v>
      </c>
      <c r="Q68" s="83" t="s">
        <v>182</v>
      </c>
      <c r="R68" s="83" t="s">
        <v>182</v>
      </c>
      <c r="S68" s="83" t="s">
        <v>182</v>
      </c>
      <c r="T68" s="83" t="s">
        <v>182</v>
      </c>
      <c r="U68" s="83" t="s">
        <v>182</v>
      </c>
      <c r="V68" s="85"/>
    </row>
    <row r="69">
      <c r="A69" s="83" t="s">
        <v>574</v>
      </c>
      <c r="B69" s="83" t="s">
        <v>336</v>
      </c>
      <c r="C69" s="83" t="s">
        <v>182</v>
      </c>
      <c r="D69" s="83">
        <v>0.261</v>
      </c>
      <c r="E69" s="83">
        <v>0.183</v>
      </c>
      <c r="F69" s="83" t="s">
        <v>337</v>
      </c>
      <c r="G69" s="83" t="s">
        <v>337</v>
      </c>
      <c r="H69" s="83" t="s">
        <v>338</v>
      </c>
      <c r="I69" s="83" t="s">
        <v>182</v>
      </c>
      <c r="J69" s="83" t="s">
        <v>182</v>
      </c>
      <c r="K69" s="83" t="s">
        <v>199</v>
      </c>
      <c r="L69" s="82"/>
      <c r="M69" s="83" t="s">
        <v>182</v>
      </c>
      <c r="N69" s="83" t="s">
        <v>182</v>
      </c>
      <c r="O69" s="83" t="s">
        <v>182</v>
      </c>
      <c r="P69" s="83" t="s">
        <v>182</v>
      </c>
      <c r="Q69" s="83" t="s">
        <v>182</v>
      </c>
      <c r="R69" s="84" t="s">
        <v>339</v>
      </c>
      <c r="S69" s="84" t="s">
        <v>340</v>
      </c>
      <c r="T69" s="83" t="s">
        <v>182</v>
      </c>
      <c r="U69" s="83" t="s">
        <v>182</v>
      </c>
      <c r="V69" s="85"/>
    </row>
    <row r="70">
      <c r="A70" s="83" t="s">
        <v>557</v>
      </c>
      <c r="B70" s="83" t="s">
        <v>87</v>
      </c>
      <c r="C70" s="83" t="s">
        <v>182</v>
      </c>
      <c r="D70" s="83">
        <v>0.4918</v>
      </c>
      <c r="E70" s="83">
        <v>0.4622</v>
      </c>
      <c r="F70" s="83" t="s">
        <v>575</v>
      </c>
      <c r="G70" s="83" t="s">
        <v>576</v>
      </c>
      <c r="H70" s="83" t="s">
        <v>196</v>
      </c>
      <c r="I70" s="83" t="s">
        <v>182</v>
      </c>
      <c r="J70" s="83" t="s">
        <v>182</v>
      </c>
      <c r="K70" s="83" t="s">
        <v>199</v>
      </c>
      <c r="L70" s="82"/>
      <c r="M70" s="83" t="s">
        <v>176</v>
      </c>
      <c r="N70" s="83" t="s">
        <v>188</v>
      </c>
      <c r="O70" s="83" t="s">
        <v>182</v>
      </c>
      <c r="P70" s="83">
        <v>2013.0</v>
      </c>
      <c r="Q70" s="83" t="s">
        <v>182</v>
      </c>
      <c r="R70" s="83" t="s">
        <v>182</v>
      </c>
      <c r="S70" s="84" t="s">
        <v>200</v>
      </c>
      <c r="T70" s="83" t="s">
        <v>182</v>
      </c>
      <c r="U70" s="83" t="s">
        <v>182</v>
      </c>
      <c r="V70" s="85"/>
    </row>
    <row r="71">
      <c r="A71" s="83" t="s">
        <v>577</v>
      </c>
      <c r="B71" s="83" t="s">
        <v>578</v>
      </c>
      <c r="C71" s="83" t="s">
        <v>182</v>
      </c>
      <c r="D71" s="83">
        <v>0.19</v>
      </c>
      <c r="E71" s="83">
        <v>0.19</v>
      </c>
      <c r="F71" s="83">
        <v>0.19</v>
      </c>
      <c r="G71" s="83">
        <v>190000.0</v>
      </c>
      <c r="H71" s="83" t="s">
        <v>196</v>
      </c>
      <c r="I71" s="83" t="s">
        <v>182</v>
      </c>
      <c r="J71" s="83" t="s">
        <v>182</v>
      </c>
      <c r="K71" s="83" t="s">
        <v>579</v>
      </c>
      <c r="L71" s="82"/>
      <c r="M71" s="83" t="s">
        <v>580</v>
      </c>
      <c r="N71" s="83" t="s">
        <v>182</v>
      </c>
      <c r="O71" s="83" t="s">
        <v>182</v>
      </c>
      <c r="P71" s="83" t="s">
        <v>182</v>
      </c>
      <c r="Q71" s="83" t="s">
        <v>182</v>
      </c>
      <c r="R71" s="83">
        <v>111.0</v>
      </c>
      <c r="S71" s="83" t="s">
        <v>182</v>
      </c>
      <c r="T71" s="83" t="s">
        <v>182</v>
      </c>
      <c r="U71" s="83" t="s">
        <v>581</v>
      </c>
      <c r="V71" s="85"/>
    </row>
    <row r="72">
      <c r="A72" s="83" t="s">
        <v>582</v>
      </c>
      <c r="B72" s="83" t="s">
        <v>583</v>
      </c>
      <c r="C72" s="83" t="s">
        <v>182</v>
      </c>
      <c r="D72" s="83">
        <v>0.455</v>
      </c>
      <c r="E72" s="83">
        <v>0.455</v>
      </c>
      <c r="F72" s="83">
        <v>0.455</v>
      </c>
      <c r="G72" s="83">
        <v>455000.0</v>
      </c>
      <c r="H72" s="83" t="s">
        <v>231</v>
      </c>
      <c r="I72" s="83" t="s">
        <v>182</v>
      </c>
      <c r="J72" s="83" t="s">
        <v>182</v>
      </c>
      <c r="K72" s="83" t="s">
        <v>579</v>
      </c>
      <c r="L72" s="82"/>
      <c r="M72" s="83" t="s">
        <v>182</v>
      </c>
      <c r="N72" s="83" t="s">
        <v>182</v>
      </c>
      <c r="O72" s="83" t="s">
        <v>182</v>
      </c>
      <c r="P72" s="83" t="s">
        <v>182</v>
      </c>
      <c r="Q72" s="83" t="s">
        <v>182</v>
      </c>
      <c r="R72" s="83" t="s">
        <v>182</v>
      </c>
      <c r="S72" s="83" t="s">
        <v>182</v>
      </c>
      <c r="T72" s="83" t="s">
        <v>182</v>
      </c>
      <c r="U72" s="84" t="s">
        <v>584</v>
      </c>
      <c r="V72" s="85"/>
    </row>
    <row r="73">
      <c r="A73" s="82"/>
      <c r="B73" s="83" t="s">
        <v>585</v>
      </c>
      <c r="C73" s="83" t="s">
        <v>182</v>
      </c>
      <c r="D73" s="83">
        <v>0.1605</v>
      </c>
      <c r="E73" s="83">
        <v>0.1605</v>
      </c>
      <c r="F73" s="83">
        <v>0.1605</v>
      </c>
      <c r="G73" s="83">
        <v>160500.0</v>
      </c>
      <c r="H73" s="83" t="s">
        <v>231</v>
      </c>
      <c r="I73" s="83" t="s">
        <v>182</v>
      </c>
      <c r="J73" s="83" t="s">
        <v>182</v>
      </c>
      <c r="K73" s="83" t="s">
        <v>586</v>
      </c>
      <c r="L73" s="82"/>
      <c r="M73" s="83" t="s">
        <v>182</v>
      </c>
      <c r="N73" s="83" t="s">
        <v>182</v>
      </c>
      <c r="O73" s="83" t="s">
        <v>182</v>
      </c>
      <c r="P73" s="83" t="s">
        <v>182</v>
      </c>
      <c r="Q73" s="83" t="s">
        <v>182</v>
      </c>
      <c r="R73" s="83" t="s">
        <v>182</v>
      </c>
      <c r="S73" s="83" t="s">
        <v>182</v>
      </c>
      <c r="T73" s="83" t="s">
        <v>182</v>
      </c>
      <c r="U73" s="84" t="s">
        <v>584</v>
      </c>
      <c r="V73" s="85"/>
    </row>
    <row r="74">
      <c r="A74" s="82"/>
      <c r="B74" s="83" t="s">
        <v>587</v>
      </c>
      <c r="C74" s="83" t="s">
        <v>182</v>
      </c>
      <c r="D74" s="83">
        <v>0.229</v>
      </c>
      <c r="E74" s="83">
        <v>0.229</v>
      </c>
      <c r="F74" s="83">
        <v>0.229</v>
      </c>
      <c r="G74" s="83">
        <v>229000.0</v>
      </c>
      <c r="H74" s="83" t="s">
        <v>231</v>
      </c>
      <c r="I74" s="83" t="s">
        <v>182</v>
      </c>
      <c r="J74" s="83" t="s">
        <v>182</v>
      </c>
      <c r="K74" s="83" t="s">
        <v>588</v>
      </c>
      <c r="L74" s="82"/>
      <c r="M74" s="83" t="s">
        <v>182</v>
      </c>
      <c r="N74" s="83" t="s">
        <v>182</v>
      </c>
      <c r="O74" s="83" t="s">
        <v>182</v>
      </c>
      <c r="P74" s="83" t="s">
        <v>182</v>
      </c>
      <c r="Q74" s="83" t="s">
        <v>182</v>
      </c>
      <c r="R74" s="83" t="s">
        <v>182</v>
      </c>
      <c r="S74" s="83" t="s">
        <v>182</v>
      </c>
      <c r="T74" s="83" t="s">
        <v>182</v>
      </c>
      <c r="U74" s="84" t="s">
        <v>584</v>
      </c>
      <c r="V74" s="85"/>
    </row>
    <row r="75">
      <c r="A75" s="85"/>
      <c r="B75" s="83" t="s">
        <v>589</v>
      </c>
      <c r="C75" s="83" t="s">
        <v>182</v>
      </c>
      <c r="D75" s="83">
        <v>0.082</v>
      </c>
      <c r="E75" s="83">
        <v>0.082</v>
      </c>
      <c r="F75" s="83">
        <v>0.082</v>
      </c>
      <c r="G75" s="83">
        <v>82000.0</v>
      </c>
      <c r="H75" s="83" t="s">
        <v>231</v>
      </c>
      <c r="I75" s="83" t="s">
        <v>182</v>
      </c>
      <c r="J75" s="83" t="s">
        <v>182</v>
      </c>
      <c r="K75" s="83" t="s">
        <v>590</v>
      </c>
      <c r="L75" s="82"/>
      <c r="M75" s="83" t="s">
        <v>182</v>
      </c>
      <c r="N75" s="83" t="s">
        <v>182</v>
      </c>
      <c r="O75" s="83" t="s">
        <v>182</v>
      </c>
      <c r="P75" s="83" t="s">
        <v>182</v>
      </c>
      <c r="Q75" s="83" t="s">
        <v>182</v>
      </c>
      <c r="R75" s="83" t="s">
        <v>182</v>
      </c>
      <c r="S75" s="83" t="s">
        <v>182</v>
      </c>
      <c r="T75" s="83" t="s">
        <v>182</v>
      </c>
      <c r="U75" s="84" t="s">
        <v>584</v>
      </c>
      <c r="V75" s="85"/>
    </row>
    <row r="76">
      <c r="A76" s="83" t="s">
        <v>591</v>
      </c>
      <c r="B76" s="83" t="s">
        <v>592</v>
      </c>
      <c r="C76" s="83">
        <v>22.0</v>
      </c>
      <c r="D76" s="83" t="s">
        <v>186</v>
      </c>
      <c r="E76" s="83" t="s">
        <v>186</v>
      </c>
      <c r="F76" s="83" t="s">
        <v>186</v>
      </c>
      <c r="G76" s="83" t="s">
        <v>186</v>
      </c>
      <c r="H76" s="83" t="s">
        <v>182</v>
      </c>
      <c r="I76" s="83" t="s">
        <v>182</v>
      </c>
      <c r="J76" s="83" t="s">
        <v>182</v>
      </c>
      <c r="K76" s="83" t="s">
        <v>593</v>
      </c>
      <c r="L76" s="82"/>
      <c r="M76" s="83" t="s">
        <v>594</v>
      </c>
      <c r="N76" s="83" t="s">
        <v>182</v>
      </c>
      <c r="O76" s="83" t="s">
        <v>182</v>
      </c>
      <c r="P76" s="83" t="s">
        <v>182</v>
      </c>
      <c r="Q76" s="83" t="s">
        <v>182</v>
      </c>
      <c r="R76" s="83">
        <v>102.0</v>
      </c>
      <c r="S76" s="83" t="s">
        <v>182</v>
      </c>
      <c r="T76" s="83" t="s">
        <v>182</v>
      </c>
      <c r="U76" s="83" t="s">
        <v>182</v>
      </c>
      <c r="V76" s="85"/>
    </row>
    <row r="77">
      <c r="A77" s="83" t="s">
        <v>595</v>
      </c>
      <c r="B77" s="83" t="s">
        <v>596</v>
      </c>
      <c r="C77" s="83" t="s">
        <v>182</v>
      </c>
      <c r="D77" s="83">
        <v>7.1</v>
      </c>
      <c r="E77" s="83">
        <v>7.1</v>
      </c>
      <c r="F77" s="83">
        <v>7.1</v>
      </c>
      <c r="G77" s="83">
        <v>7.1</v>
      </c>
      <c r="H77" s="83" t="s">
        <v>182</v>
      </c>
      <c r="I77" s="83" t="s">
        <v>597</v>
      </c>
      <c r="J77" s="83" t="s">
        <v>598</v>
      </c>
      <c r="K77" s="83" t="s">
        <v>593</v>
      </c>
      <c r="L77" s="82"/>
      <c r="M77" s="83" t="s">
        <v>182</v>
      </c>
      <c r="N77" s="83" t="s">
        <v>182</v>
      </c>
      <c r="O77" s="83" t="s">
        <v>182</v>
      </c>
      <c r="P77" s="83" t="s">
        <v>182</v>
      </c>
      <c r="Q77" s="83" t="s">
        <v>182</v>
      </c>
      <c r="R77" s="83" t="s">
        <v>182</v>
      </c>
      <c r="S77" s="83" t="s">
        <v>182</v>
      </c>
      <c r="T77" s="83" t="s">
        <v>182</v>
      </c>
      <c r="U77" s="83" t="s">
        <v>182</v>
      </c>
      <c r="V77" s="85"/>
    </row>
    <row r="78">
      <c r="A78" s="83" t="s">
        <v>599</v>
      </c>
      <c r="B78" s="83" t="s">
        <v>600</v>
      </c>
      <c r="C78" s="83" t="s">
        <v>182</v>
      </c>
      <c r="D78" s="83">
        <v>8.33E-4</v>
      </c>
      <c r="E78" s="83">
        <v>8.33E-4</v>
      </c>
      <c r="F78" s="83">
        <v>8.33E-4</v>
      </c>
      <c r="G78" s="83">
        <v>833.0</v>
      </c>
      <c r="H78" s="83" t="s">
        <v>231</v>
      </c>
      <c r="I78" s="83" t="s">
        <v>182</v>
      </c>
      <c r="J78" s="83" t="s">
        <v>182</v>
      </c>
      <c r="K78" s="83" t="s">
        <v>593</v>
      </c>
      <c r="L78" s="82"/>
      <c r="M78" s="83" t="s">
        <v>594</v>
      </c>
      <c r="N78" s="83" t="s">
        <v>182</v>
      </c>
      <c r="O78" s="83" t="s">
        <v>182</v>
      </c>
      <c r="P78" s="83" t="s">
        <v>182</v>
      </c>
      <c r="Q78" s="83" t="s">
        <v>182</v>
      </c>
      <c r="R78" s="83" t="s">
        <v>601</v>
      </c>
      <c r="S78" s="83" t="s">
        <v>602</v>
      </c>
      <c r="T78" s="83" t="s">
        <v>182</v>
      </c>
      <c r="U78" s="83" t="s">
        <v>182</v>
      </c>
      <c r="V78" s="85"/>
    </row>
    <row r="79">
      <c r="A79" s="82"/>
      <c r="B79" s="83">
        <v>4.0</v>
      </c>
      <c r="C79" s="83" t="s">
        <v>182</v>
      </c>
      <c r="D79" s="83">
        <v>0.053</v>
      </c>
      <c r="E79" s="83">
        <v>0.053</v>
      </c>
      <c r="F79" s="83">
        <v>0.053</v>
      </c>
      <c r="G79" s="83">
        <v>0.053</v>
      </c>
      <c r="H79" s="83" t="s">
        <v>182</v>
      </c>
      <c r="I79" s="83" t="s">
        <v>603</v>
      </c>
      <c r="J79" s="83" t="s">
        <v>604</v>
      </c>
      <c r="K79" s="83" t="s">
        <v>593</v>
      </c>
      <c r="L79" s="82"/>
      <c r="M79" s="83" t="s">
        <v>182</v>
      </c>
      <c r="N79" s="83" t="s">
        <v>182</v>
      </c>
      <c r="O79" s="83" t="s">
        <v>182</v>
      </c>
      <c r="P79" s="83" t="s">
        <v>182</v>
      </c>
      <c r="Q79" s="83" t="s">
        <v>182</v>
      </c>
      <c r="R79" s="83" t="s">
        <v>182</v>
      </c>
      <c r="S79" s="83" t="s">
        <v>182</v>
      </c>
      <c r="T79" s="83" t="s">
        <v>182</v>
      </c>
      <c r="U79" s="83" t="s">
        <v>182</v>
      </c>
      <c r="V79" s="85"/>
    </row>
    <row r="80">
      <c r="A80" s="82"/>
      <c r="B80" s="83">
        <v>5.0</v>
      </c>
      <c r="C80" s="83" t="s">
        <v>182</v>
      </c>
      <c r="D80" s="83">
        <v>0.015</v>
      </c>
      <c r="E80" s="83">
        <v>0.015</v>
      </c>
      <c r="F80" s="83">
        <v>0.015</v>
      </c>
      <c r="G80" s="83">
        <v>0.015</v>
      </c>
      <c r="H80" s="83" t="s">
        <v>182</v>
      </c>
      <c r="I80" s="83" t="s">
        <v>605</v>
      </c>
      <c r="J80" s="83" t="s">
        <v>606</v>
      </c>
      <c r="K80" s="83" t="s">
        <v>593</v>
      </c>
      <c r="L80" s="82"/>
      <c r="M80" s="83" t="s">
        <v>182</v>
      </c>
      <c r="N80" s="83" t="s">
        <v>182</v>
      </c>
      <c r="O80" s="83" t="s">
        <v>182</v>
      </c>
      <c r="P80" s="83" t="s">
        <v>182</v>
      </c>
      <c r="Q80" s="83" t="s">
        <v>182</v>
      </c>
      <c r="R80" s="83" t="s">
        <v>182</v>
      </c>
      <c r="S80" s="83" t="s">
        <v>182</v>
      </c>
      <c r="T80" s="83" t="s">
        <v>182</v>
      </c>
      <c r="U80" s="83" t="s">
        <v>182</v>
      </c>
      <c r="V80" s="85"/>
    </row>
    <row r="81">
      <c r="A81" s="82"/>
      <c r="B81" s="83">
        <v>6.0</v>
      </c>
      <c r="C81" s="83" t="s">
        <v>182</v>
      </c>
      <c r="D81" s="83">
        <v>0.099</v>
      </c>
      <c r="E81" s="83">
        <v>0.099</v>
      </c>
      <c r="F81" s="83">
        <v>0.099</v>
      </c>
      <c r="G81" s="83">
        <v>0.099</v>
      </c>
      <c r="H81" s="83" t="s">
        <v>182</v>
      </c>
      <c r="I81" s="83" t="s">
        <v>607</v>
      </c>
      <c r="J81" s="83" t="s">
        <v>608</v>
      </c>
      <c r="K81" s="83" t="s">
        <v>593</v>
      </c>
      <c r="L81" s="82"/>
      <c r="M81" s="83" t="s">
        <v>182</v>
      </c>
      <c r="N81" s="83" t="s">
        <v>182</v>
      </c>
      <c r="O81" s="83" t="s">
        <v>182</v>
      </c>
      <c r="P81" s="83" t="s">
        <v>182</v>
      </c>
      <c r="Q81" s="83" t="s">
        <v>182</v>
      </c>
      <c r="R81" s="83" t="s">
        <v>182</v>
      </c>
      <c r="S81" s="83" t="s">
        <v>182</v>
      </c>
      <c r="T81" s="83" t="s">
        <v>182</v>
      </c>
      <c r="U81" s="83" t="s">
        <v>182</v>
      </c>
      <c r="V81" s="85"/>
    </row>
    <row r="82">
      <c r="A82" s="83" t="s">
        <v>609</v>
      </c>
      <c r="B82" s="83" t="s">
        <v>610</v>
      </c>
      <c r="C82" s="83" t="s">
        <v>611</v>
      </c>
      <c r="D82" s="83" t="s">
        <v>186</v>
      </c>
      <c r="E82" s="83" t="s">
        <v>186</v>
      </c>
      <c r="F82" s="83" t="s">
        <v>186</v>
      </c>
      <c r="G82" s="83" t="s">
        <v>186</v>
      </c>
      <c r="H82" s="83" t="s">
        <v>182</v>
      </c>
      <c r="I82" s="83" t="s">
        <v>182</v>
      </c>
      <c r="J82" s="83" t="s">
        <v>182</v>
      </c>
      <c r="K82" s="83" t="s">
        <v>612</v>
      </c>
      <c r="L82" s="82"/>
      <c r="M82" s="83" t="s">
        <v>540</v>
      </c>
      <c r="N82" s="83" t="s">
        <v>182</v>
      </c>
      <c r="O82" s="83" t="s">
        <v>182</v>
      </c>
      <c r="P82" s="83" t="s">
        <v>182</v>
      </c>
      <c r="Q82" s="83" t="s">
        <v>182</v>
      </c>
      <c r="R82" s="83">
        <v>80.0</v>
      </c>
      <c r="S82" s="83" t="s">
        <v>182</v>
      </c>
      <c r="T82" s="83" t="s">
        <v>182</v>
      </c>
      <c r="U82" s="83" t="s">
        <v>182</v>
      </c>
      <c r="V82" s="85"/>
    </row>
    <row r="83">
      <c r="A83" s="83" t="s">
        <v>613</v>
      </c>
      <c r="B83" s="83" t="s">
        <v>614</v>
      </c>
      <c r="C83" s="83" t="s">
        <v>615</v>
      </c>
      <c r="D83" s="83" t="s">
        <v>186</v>
      </c>
      <c r="E83" s="83" t="s">
        <v>186</v>
      </c>
      <c r="F83" s="83" t="s">
        <v>186</v>
      </c>
      <c r="G83" s="83" t="s">
        <v>186</v>
      </c>
      <c r="H83" s="83" t="s">
        <v>182</v>
      </c>
      <c r="I83" s="83" t="s">
        <v>182</v>
      </c>
      <c r="J83" s="83" t="s">
        <v>182</v>
      </c>
      <c r="K83" s="83" t="s">
        <v>616</v>
      </c>
      <c r="L83" s="82"/>
      <c r="M83" s="83" t="s">
        <v>617</v>
      </c>
      <c r="N83" s="83" t="s">
        <v>182</v>
      </c>
      <c r="O83" s="83" t="s">
        <v>182</v>
      </c>
      <c r="P83" s="83" t="s">
        <v>182</v>
      </c>
      <c r="Q83" s="83" t="s">
        <v>182</v>
      </c>
      <c r="R83" s="83">
        <v>89.0</v>
      </c>
      <c r="S83" s="83" t="s">
        <v>182</v>
      </c>
      <c r="T83" s="84" t="s">
        <v>618</v>
      </c>
      <c r="U83" s="83" t="s">
        <v>182</v>
      </c>
      <c r="V83" s="85"/>
    </row>
    <row r="84">
      <c r="A84" s="83" t="s">
        <v>619</v>
      </c>
      <c r="B84" s="83" t="s">
        <v>620</v>
      </c>
      <c r="C84" s="83" t="s">
        <v>621</v>
      </c>
      <c r="D84" s="83" t="s">
        <v>186</v>
      </c>
      <c r="E84" s="83" t="s">
        <v>186</v>
      </c>
      <c r="F84" s="83" t="s">
        <v>186</v>
      </c>
      <c r="G84" s="83" t="s">
        <v>186</v>
      </c>
      <c r="H84" s="83" t="s">
        <v>182</v>
      </c>
      <c r="I84" s="83" t="s">
        <v>182</v>
      </c>
      <c r="J84" s="83" t="s">
        <v>182</v>
      </c>
      <c r="K84" s="83" t="s">
        <v>616</v>
      </c>
      <c r="L84" s="82"/>
      <c r="M84" s="83" t="s">
        <v>617</v>
      </c>
      <c r="N84" s="83" t="s">
        <v>182</v>
      </c>
      <c r="O84" s="83" t="s">
        <v>622</v>
      </c>
      <c r="P84" s="83" t="s">
        <v>182</v>
      </c>
      <c r="Q84" s="83" t="s">
        <v>182</v>
      </c>
      <c r="R84" s="83">
        <v>75.0</v>
      </c>
      <c r="S84" s="83" t="s">
        <v>182</v>
      </c>
      <c r="T84" s="83" t="s">
        <v>182</v>
      </c>
      <c r="U84" s="83" t="s">
        <v>182</v>
      </c>
      <c r="V84" s="85"/>
    </row>
    <row r="85">
      <c r="A85" s="83" t="s">
        <v>623</v>
      </c>
      <c r="B85" s="83" t="s">
        <v>624</v>
      </c>
      <c r="C85" s="83">
        <v>40.0</v>
      </c>
      <c r="D85" s="83" t="s">
        <v>186</v>
      </c>
      <c r="E85" s="83" t="s">
        <v>186</v>
      </c>
      <c r="F85" s="83" t="s">
        <v>186</v>
      </c>
      <c r="G85" s="83" t="s">
        <v>186</v>
      </c>
      <c r="H85" s="83" t="s">
        <v>182</v>
      </c>
      <c r="I85" s="83" t="s">
        <v>182</v>
      </c>
      <c r="J85" s="83" t="s">
        <v>182</v>
      </c>
      <c r="K85" s="83" t="s">
        <v>625</v>
      </c>
      <c r="L85" s="82"/>
      <c r="M85" s="83" t="s">
        <v>626</v>
      </c>
      <c r="N85" s="83" t="s">
        <v>182</v>
      </c>
      <c r="O85" s="83" t="s">
        <v>182</v>
      </c>
      <c r="P85" s="83" t="s">
        <v>182</v>
      </c>
      <c r="Q85" s="83" t="s">
        <v>182</v>
      </c>
      <c r="R85" s="83">
        <v>90.0</v>
      </c>
      <c r="S85" s="83" t="s">
        <v>182</v>
      </c>
      <c r="T85" s="83" t="s">
        <v>182</v>
      </c>
      <c r="U85" s="83" t="s">
        <v>182</v>
      </c>
      <c r="V85" s="85"/>
    </row>
    <row r="86">
      <c r="A86" s="83" t="s">
        <v>627</v>
      </c>
      <c r="B86" s="83" t="s">
        <v>628</v>
      </c>
      <c r="C86" s="83">
        <v>38.0</v>
      </c>
      <c r="D86" s="83" t="s">
        <v>186</v>
      </c>
      <c r="E86" s="83" t="s">
        <v>186</v>
      </c>
      <c r="F86" s="83" t="s">
        <v>186</v>
      </c>
      <c r="G86" s="83" t="s">
        <v>186</v>
      </c>
      <c r="H86" s="83" t="s">
        <v>182</v>
      </c>
      <c r="I86" s="83" t="s">
        <v>182</v>
      </c>
      <c r="J86" s="83" t="s">
        <v>182</v>
      </c>
      <c r="K86" s="83" t="s">
        <v>629</v>
      </c>
      <c r="L86" s="82"/>
      <c r="M86" s="83" t="s">
        <v>540</v>
      </c>
      <c r="N86" s="83" t="s">
        <v>182</v>
      </c>
      <c r="O86" s="83" t="s">
        <v>182</v>
      </c>
      <c r="P86" s="83" t="s">
        <v>182</v>
      </c>
      <c r="Q86" s="83" t="s">
        <v>182</v>
      </c>
      <c r="R86" s="83" t="s">
        <v>630</v>
      </c>
      <c r="S86" s="84" t="s">
        <v>631</v>
      </c>
      <c r="T86" s="83" t="s">
        <v>182</v>
      </c>
      <c r="U86" s="83" t="s">
        <v>182</v>
      </c>
      <c r="V86" s="85"/>
    </row>
    <row r="87">
      <c r="A87" s="83" t="s">
        <v>632</v>
      </c>
      <c r="B87" s="83" t="s">
        <v>633</v>
      </c>
      <c r="C87" s="83" t="s">
        <v>634</v>
      </c>
      <c r="D87" s="83" t="s">
        <v>186</v>
      </c>
      <c r="E87" s="83" t="s">
        <v>186</v>
      </c>
      <c r="F87" s="83" t="s">
        <v>186</v>
      </c>
      <c r="G87" s="83" t="s">
        <v>186</v>
      </c>
      <c r="H87" s="83" t="s">
        <v>182</v>
      </c>
      <c r="I87" s="83" t="s">
        <v>182</v>
      </c>
      <c r="J87" s="83" t="s">
        <v>182</v>
      </c>
      <c r="K87" s="83" t="s">
        <v>635</v>
      </c>
      <c r="L87" s="82"/>
      <c r="M87" s="83" t="s">
        <v>617</v>
      </c>
      <c r="N87" s="83" t="s">
        <v>182</v>
      </c>
      <c r="O87" s="83" t="s">
        <v>182</v>
      </c>
      <c r="P87" s="83" t="s">
        <v>182</v>
      </c>
      <c r="Q87" s="83" t="s">
        <v>182</v>
      </c>
      <c r="R87" s="83">
        <v>84.0</v>
      </c>
      <c r="S87" s="83" t="s">
        <v>182</v>
      </c>
      <c r="T87" s="83" t="s">
        <v>182</v>
      </c>
      <c r="U87" s="84" t="s">
        <v>636</v>
      </c>
      <c r="V87" s="85"/>
    </row>
    <row r="88">
      <c r="A88" s="83" t="s">
        <v>637</v>
      </c>
      <c r="B88" s="83" t="s">
        <v>638</v>
      </c>
      <c r="C88" s="83">
        <v>8.0</v>
      </c>
      <c r="D88" s="83" t="s">
        <v>186</v>
      </c>
      <c r="E88" s="83" t="s">
        <v>186</v>
      </c>
      <c r="F88" s="83" t="s">
        <v>186</v>
      </c>
      <c r="G88" s="83" t="s">
        <v>186</v>
      </c>
      <c r="H88" s="83" t="s">
        <v>182</v>
      </c>
      <c r="I88" s="83">
        <v>0.02</v>
      </c>
      <c r="J88" s="83">
        <v>4.44</v>
      </c>
      <c r="K88" s="83" t="s">
        <v>639</v>
      </c>
      <c r="L88" s="82"/>
      <c r="M88" s="83" t="s">
        <v>540</v>
      </c>
      <c r="N88" s="83" t="s">
        <v>182</v>
      </c>
      <c r="O88" s="83" t="s">
        <v>182</v>
      </c>
      <c r="P88" s="83" t="s">
        <v>182</v>
      </c>
      <c r="Q88" s="83" t="s">
        <v>182</v>
      </c>
      <c r="R88" s="83" t="s">
        <v>640</v>
      </c>
      <c r="S88" s="84" t="s">
        <v>641</v>
      </c>
      <c r="T88" s="83" t="s">
        <v>642</v>
      </c>
      <c r="U88" s="83" t="s">
        <v>182</v>
      </c>
      <c r="V88" s="85"/>
    </row>
    <row r="89">
      <c r="A89" s="83" t="s">
        <v>643</v>
      </c>
      <c r="B89" s="83" t="s">
        <v>644</v>
      </c>
      <c r="C89" s="83" t="s">
        <v>182</v>
      </c>
      <c r="D89" s="83">
        <v>0.06</v>
      </c>
      <c r="E89" s="83">
        <v>0.06</v>
      </c>
      <c r="F89" s="83">
        <v>0.06</v>
      </c>
      <c r="G89" s="83">
        <v>0.06</v>
      </c>
      <c r="H89" s="83" t="s">
        <v>182</v>
      </c>
      <c r="I89" s="83">
        <v>0.036</v>
      </c>
      <c r="J89" s="83">
        <v>10.0</v>
      </c>
      <c r="K89" s="83" t="s">
        <v>645</v>
      </c>
      <c r="L89" s="82"/>
      <c r="M89" s="83" t="s">
        <v>540</v>
      </c>
      <c r="N89" s="83" t="s">
        <v>182</v>
      </c>
      <c r="O89" s="83" t="s">
        <v>182</v>
      </c>
      <c r="P89" s="83" t="s">
        <v>182</v>
      </c>
      <c r="Q89" s="83" t="s">
        <v>182</v>
      </c>
      <c r="R89" s="83">
        <v>79.0</v>
      </c>
      <c r="S89" s="84" t="s">
        <v>646</v>
      </c>
      <c r="T89" s="83" t="s">
        <v>182</v>
      </c>
      <c r="U89" s="83" t="s">
        <v>182</v>
      </c>
      <c r="V89" s="85"/>
    </row>
    <row r="90">
      <c r="A90" s="83" t="s">
        <v>637</v>
      </c>
      <c r="B90" s="83" t="s">
        <v>638</v>
      </c>
      <c r="C90" s="83">
        <v>39.0</v>
      </c>
      <c r="D90" s="83" t="s">
        <v>186</v>
      </c>
      <c r="E90" s="83" t="s">
        <v>186</v>
      </c>
      <c r="F90" s="83" t="s">
        <v>186</v>
      </c>
      <c r="G90" s="83" t="s">
        <v>186</v>
      </c>
      <c r="H90" s="83" t="s">
        <v>182</v>
      </c>
      <c r="I90" s="83" t="s">
        <v>182</v>
      </c>
      <c r="J90" s="83" t="s">
        <v>182</v>
      </c>
      <c r="K90" s="83" t="s">
        <v>647</v>
      </c>
      <c r="L90" s="82"/>
      <c r="M90" s="83" t="s">
        <v>540</v>
      </c>
      <c r="N90" s="83" t="s">
        <v>182</v>
      </c>
      <c r="O90" s="83" t="s">
        <v>182</v>
      </c>
      <c r="P90" s="83" t="s">
        <v>182</v>
      </c>
      <c r="Q90" s="83" t="s">
        <v>182</v>
      </c>
      <c r="R90" s="83" t="s">
        <v>640</v>
      </c>
      <c r="S90" s="83" t="s">
        <v>182</v>
      </c>
      <c r="T90" s="83" t="s">
        <v>569</v>
      </c>
      <c r="U90" s="83" t="s">
        <v>182</v>
      </c>
      <c r="V90" s="85"/>
    </row>
    <row r="91">
      <c r="A91" s="83" t="s">
        <v>627</v>
      </c>
      <c r="B91" s="83" t="s">
        <v>628</v>
      </c>
      <c r="C91" s="83">
        <v>62.0</v>
      </c>
      <c r="D91" s="83" t="s">
        <v>186</v>
      </c>
      <c r="E91" s="83" t="s">
        <v>186</v>
      </c>
      <c r="F91" s="83" t="s">
        <v>186</v>
      </c>
      <c r="G91" s="83" t="s">
        <v>186</v>
      </c>
      <c r="H91" s="83" t="s">
        <v>182</v>
      </c>
      <c r="I91" s="83" t="s">
        <v>182</v>
      </c>
      <c r="J91" s="83" t="s">
        <v>182</v>
      </c>
      <c r="K91" s="83" t="s">
        <v>648</v>
      </c>
      <c r="L91" s="82"/>
      <c r="M91" s="83" t="s">
        <v>540</v>
      </c>
      <c r="N91" s="83" t="s">
        <v>182</v>
      </c>
      <c r="O91" s="83" t="s">
        <v>182</v>
      </c>
      <c r="P91" s="83" t="s">
        <v>182</v>
      </c>
      <c r="Q91" s="83" t="s">
        <v>182</v>
      </c>
      <c r="R91" s="83" t="s">
        <v>630</v>
      </c>
      <c r="S91" s="84" t="s">
        <v>631</v>
      </c>
      <c r="T91" s="83" t="s">
        <v>182</v>
      </c>
      <c r="U91" s="83" t="s">
        <v>182</v>
      </c>
      <c r="V91" s="85"/>
    </row>
    <row r="92">
      <c r="A92" s="85"/>
      <c r="B92" s="83" t="s">
        <v>649</v>
      </c>
      <c r="C92" s="83" t="s">
        <v>182</v>
      </c>
      <c r="D92" s="83" t="s">
        <v>186</v>
      </c>
      <c r="E92" s="83" t="s">
        <v>186</v>
      </c>
      <c r="F92" s="83" t="s">
        <v>186</v>
      </c>
      <c r="G92" s="83" t="s">
        <v>186</v>
      </c>
      <c r="H92" s="83" t="s">
        <v>182</v>
      </c>
      <c r="I92" s="83" t="s">
        <v>182</v>
      </c>
      <c r="J92" s="83" t="s">
        <v>182</v>
      </c>
      <c r="K92" s="83" t="s">
        <v>648</v>
      </c>
      <c r="L92" s="82"/>
      <c r="M92" s="83" t="s">
        <v>650</v>
      </c>
      <c r="N92" s="83" t="s">
        <v>182</v>
      </c>
      <c r="O92" s="83" t="s">
        <v>182</v>
      </c>
      <c r="P92" s="83" t="s">
        <v>182</v>
      </c>
      <c r="Q92" s="83" t="s">
        <v>182</v>
      </c>
      <c r="R92" s="83">
        <v>74.0</v>
      </c>
      <c r="S92" s="83" t="s">
        <v>182</v>
      </c>
      <c r="T92" s="83" t="s">
        <v>182</v>
      </c>
      <c r="U92" s="83" t="s">
        <v>182</v>
      </c>
      <c r="V92" s="85"/>
    </row>
    <row r="93">
      <c r="A93" s="83" t="s">
        <v>651</v>
      </c>
      <c r="B93" s="83" t="s">
        <v>652</v>
      </c>
      <c r="C93" s="83" t="s">
        <v>182</v>
      </c>
      <c r="D93" s="83" t="s">
        <v>186</v>
      </c>
      <c r="E93" s="83" t="s">
        <v>186</v>
      </c>
      <c r="F93" s="83" t="s">
        <v>186</v>
      </c>
      <c r="G93" s="83" t="s">
        <v>186</v>
      </c>
      <c r="H93" s="83" t="s">
        <v>182</v>
      </c>
      <c r="I93" s="83" t="s">
        <v>182</v>
      </c>
      <c r="J93" s="83" t="s">
        <v>182</v>
      </c>
      <c r="K93" s="83" t="s">
        <v>648</v>
      </c>
      <c r="L93" s="82"/>
      <c r="M93" s="83" t="s">
        <v>650</v>
      </c>
      <c r="N93" s="83" t="s">
        <v>182</v>
      </c>
      <c r="O93" s="83" t="s">
        <v>648</v>
      </c>
      <c r="P93" s="83" t="s">
        <v>182</v>
      </c>
      <c r="Q93" s="83" t="s">
        <v>182</v>
      </c>
      <c r="R93" s="83" t="s">
        <v>653</v>
      </c>
      <c r="S93" s="83" t="s">
        <v>182</v>
      </c>
      <c r="T93" s="83" t="s">
        <v>182</v>
      </c>
      <c r="U93" s="83" t="s">
        <v>182</v>
      </c>
      <c r="V93" s="85"/>
    </row>
    <row r="94">
      <c r="A94" s="83" t="s">
        <v>654</v>
      </c>
      <c r="B94" s="83" t="s">
        <v>655</v>
      </c>
      <c r="C94" s="83">
        <v>9.7</v>
      </c>
      <c r="D94" s="83">
        <v>0.103</v>
      </c>
      <c r="E94" s="83">
        <v>0.103</v>
      </c>
      <c r="F94" s="83">
        <v>0.103</v>
      </c>
      <c r="G94" s="83">
        <v>103.0</v>
      </c>
      <c r="H94" s="83" t="s">
        <v>656</v>
      </c>
      <c r="I94" s="83" t="s">
        <v>182</v>
      </c>
      <c r="J94" s="83" t="s">
        <v>182</v>
      </c>
      <c r="K94" s="83" t="s">
        <v>648</v>
      </c>
      <c r="L94" s="82"/>
      <c r="M94" s="83" t="s">
        <v>650</v>
      </c>
      <c r="N94" s="83" t="s">
        <v>182</v>
      </c>
      <c r="O94" s="83" t="s">
        <v>648</v>
      </c>
      <c r="P94" s="83" t="s">
        <v>182</v>
      </c>
      <c r="Q94" s="83" t="s">
        <v>182</v>
      </c>
      <c r="R94" s="83">
        <v>82.0</v>
      </c>
      <c r="S94" s="84" t="s">
        <v>657</v>
      </c>
      <c r="T94" s="83" t="s">
        <v>182</v>
      </c>
      <c r="U94" s="83" t="s">
        <v>182</v>
      </c>
      <c r="V94" s="85"/>
    </row>
    <row r="95">
      <c r="A95" s="85"/>
      <c r="B95" s="83" t="s">
        <v>658</v>
      </c>
      <c r="C95" s="83" t="s">
        <v>659</v>
      </c>
      <c r="D95" s="83" t="s">
        <v>186</v>
      </c>
      <c r="E95" s="83" t="s">
        <v>186</v>
      </c>
      <c r="F95" s="83" t="s">
        <v>186</v>
      </c>
      <c r="G95" s="83" t="s">
        <v>186</v>
      </c>
      <c r="H95" s="83" t="s">
        <v>182</v>
      </c>
      <c r="I95" s="83" t="s">
        <v>182</v>
      </c>
      <c r="J95" s="83" t="s">
        <v>182</v>
      </c>
      <c r="K95" s="83" t="s">
        <v>660</v>
      </c>
      <c r="L95" s="82"/>
      <c r="M95" s="83" t="s">
        <v>661</v>
      </c>
      <c r="N95" s="83" t="s">
        <v>182</v>
      </c>
      <c r="O95" s="83" t="s">
        <v>182</v>
      </c>
      <c r="P95" s="83" t="s">
        <v>182</v>
      </c>
      <c r="Q95" s="83" t="s">
        <v>182</v>
      </c>
      <c r="R95" s="83">
        <v>76.0</v>
      </c>
      <c r="S95" s="83" t="s">
        <v>182</v>
      </c>
      <c r="T95" s="83" t="s">
        <v>182</v>
      </c>
      <c r="U95" s="83" t="s">
        <v>182</v>
      </c>
      <c r="V95" s="85"/>
    </row>
    <row r="96">
      <c r="A96" s="83" t="s">
        <v>662</v>
      </c>
      <c r="B96" s="83" t="s">
        <v>663</v>
      </c>
      <c r="C96" s="83" t="s">
        <v>182</v>
      </c>
      <c r="D96" s="83">
        <v>0.009</v>
      </c>
      <c r="E96" s="83">
        <v>0.009</v>
      </c>
      <c r="F96" s="83">
        <v>0.009</v>
      </c>
      <c r="G96" s="83">
        <v>9.0</v>
      </c>
      <c r="H96" s="83" t="s">
        <v>664</v>
      </c>
      <c r="I96" s="83" t="s">
        <v>182</v>
      </c>
      <c r="J96" s="83" t="s">
        <v>182</v>
      </c>
      <c r="K96" s="83" t="s">
        <v>660</v>
      </c>
      <c r="L96" s="82"/>
      <c r="M96" s="83" t="s">
        <v>665</v>
      </c>
      <c r="N96" s="83" t="s">
        <v>182</v>
      </c>
      <c r="O96" s="83" t="s">
        <v>648</v>
      </c>
      <c r="P96" s="83" t="s">
        <v>182</v>
      </c>
      <c r="Q96" s="83" t="s">
        <v>182</v>
      </c>
      <c r="R96" s="83">
        <v>73.0</v>
      </c>
      <c r="S96" s="84" t="s">
        <v>657</v>
      </c>
      <c r="T96" s="83" t="s">
        <v>182</v>
      </c>
      <c r="U96" s="83" t="s">
        <v>182</v>
      </c>
      <c r="V96" s="85"/>
    </row>
    <row r="97">
      <c r="A97" s="83" t="s">
        <v>627</v>
      </c>
      <c r="B97" s="83" t="s">
        <v>628</v>
      </c>
      <c r="C97" s="83">
        <v>4.0</v>
      </c>
      <c r="D97" s="83" t="s">
        <v>186</v>
      </c>
      <c r="E97" s="83" t="s">
        <v>186</v>
      </c>
      <c r="F97" s="83" t="s">
        <v>186</v>
      </c>
      <c r="G97" s="83" t="s">
        <v>186</v>
      </c>
      <c r="H97" s="83" t="s">
        <v>182</v>
      </c>
      <c r="I97" s="83" t="s">
        <v>182</v>
      </c>
      <c r="J97" s="83" t="s">
        <v>182</v>
      </c>
      <c r="K97" s="83" t="s">
        <v>666</v>
      </c>
      <c r="L97" s="82"/>
      <c r="M97" s="83" t="s">
        <v>540</v>
      </c>
      <c r="N97" s="83" t="s">
        <v>182</v>
      </c>
      <c r="O97" s="83" t="s">
        <v>182</v>
      </c>
      <c r="P97" s="83" t="s">
        <v>182</v>
      </c>
      <c r="Q97" s="83" t="s">
        <v>182</v>
      </c>
      <c r="R97" s="83" t="s">
        <v>630</v>
      </c>
      <c r="S97" s="84" t="s">
        <v>631</v>
      </c>
      <c r="T97" s="83" t="s">
        <v>182</v>
      </c>
      <c r="U97" s="83" t="s">
        <v>182</v>
      </c>
      <c r="V97" s="85"/>
    </row>
    <row r="98">
      <c r="A98" s="83" t="s">
        <v>667</v>
      </c>
      <c r="B98" s="83" t="s">
        <v>668</v>
      </c>
      <c r="C98" s="83" t="s">
        <v>669</v>
      </c>
      <c r="D98" s="83" t="s">
        <v>186</v>
      </c>
      <c r="E98" s="83" t="s">
        <v>186</v>
      </c>
      <c r="F98" s="83" t="s">
        <v>186</v>
      </c>
      <c r="G98" s="83" t="s">
        <v>186</v>
      </c>
      <c r="H98" s="83" t="s">
        <v>182</v>
      </c>
      <c r="I98" s="83" t="s">
        <v>182</v>
      </c>
      <c r="J98" s="83" t="s">
        <v>182</v>
      </c>
      <c r="K98" s="83" t="s">
        <v>670</v>
      </c>
      <c r="L98" s="82"/>
      <c r="M98" s="83" t="s">
        <v>671</v>
      </c>
      <c r="N98" s="83" t="s">
        <v>182</v>
      </c>
      <c r="O98" s="83" t="s">
        <v>182</v>
      </c>
      <c r="P98" s="83" t="s">
        <v>182</v>
      </c>
      <c r="Q98" s="83" t="s">
        <v>182</v>
      </c>
      <c r="R98" s="83">
        <v>81.0</v>
      </c>
      <c r="S98" s="83" t="s">
        <v>182</v>
      </c>
      <c r="T98" s="83" t="s">
        <v>182</v>
      </c>
      <c r="U98" s="83" t="s">
        <v>672</v>
      </c>
      <c r="V98" s="85"/>
    </row>
    <row r="99">
      <c r="A99" s="83" t="s">
        <v>673</v>
      </c>
      <c r="B99" s="83" t="s">
        <v>326</v>
      </c>
      <c r="C99" s="83" t="s">
        <v>182</v>
      </c>
      <c r="D99" s="83">
        <v>0.03125</v>
      </c>
      <c r="E99" s="83">
        <v>0.03125</v>
      </c>
      <c r="F99" s="83">
        <v>0.03125</v>
      </c>
      <c r="G99" s="83">
        <v>0.03125</v>
      </c>
      <c r="H99" s="83" t="s">
        <v>182</v>
      </c>
      <c r="I99" s="83">
        <v>1.2</v>
      </c>
      <c r="J99" s="83">
        <v>0.64</v>
      </c>
      <c r="K99" s="83" t="s">
        <v>674</v>
      </c>
      <c r="L99" s="82"/>
      <c r="M99" s="83" t="s">
        <v>182</v>
      </c>
      <c r="N99" s="83" t="s">
        <v>182</v>
      </c>
      <c r="O99" s="83" t="s">
        <v>182</v>
      </c>
      <c r="P99" s="83" t="s">
        <v>182</v>
      </c>
      <c r="Q99" s="83" t="s">
        <v>182</v>
      </c>
      <c r="R99" s="83" t="s">
        <v>327</v>
      </c>
      <c r="S99" s="84" t="s">
        <v>329</v>
      </c>
      <c r="T99" s="83" t="s">
        <v>182</v>
      </c>
      <c r="U99" s="83" t="s">
        <v>182</v>
      </c>
      <c r="V99" s="85"/>
    </row>
    <row r="100">
      <c r="A100" s="83" t="s">
        <v>673</v>
      </c>
      <c r="B100" s="83" t="s">
        <v>326</v>
      </c>
      <c r="C100" s="83" t="s">
        <v>182</v>
      </c>
      <c r="D100" s="83">
        <v>0.06666667</v>
      </c>
      <c r="E100" s="83">
        <v>0.06666667</v>
      </c>
      <c r="F100" s="83">
        <v>0.06666667</v>
      </c>
      <c r="G100" s="83">
        <v>0.06666667</v>
      </c>
      <c r="H100" s="83" t="s">
        <v>182</v>
      </c>
      <c r="I100" s="83">
        <v>0.68</v>
      </c>
      <c r="J100" s="83">
        <v>0.17</v>
      </c>
      <c r="K100" s="83" t="s">
        <v>674</v>
      </c>
      <c r="L100" s="82"/>
      <c r="M100" s="83" t="s">
        <v>182</v>
      </c>
      <c r="N100" s="83" t="s">
        <v>182</v>
      </c>
      <c r="O100" s="83" t="s">
        <v>182</v>
      </c>
      <c r="P100" s="83" t="s">
        <v>182</v>
      </c>
      <c r="Q100" s="83" t="s">
        <v>182</v>
      </c>
      <c r="R100" s="83" t="s">
        <v>327</v>
      </c>
      <c r="S100" s="84" t="s">
        <v>328</v>
      </c>
      <c r="T100" s="83" t="s">
        <v>182</v>
      </c>
      <c r="U100" s="83" t="s">
        <v>182</v>
      </c>
      <c r="V100" s="85"/>
    </row>
    <row r="101">
      <c r="A101" s="83" t="s">
        <v>675</v>
      </c>
      <c r="B101" s="83" t="s">
        <v>201</v>
      </c>
      <c r="C101" s="83">
        <v>10.0</v>
      </c>
      <c r="D101" s="83">
        <v>19.0</v>
      </c>
      <c r="E101" s="83">
        <v>11.0</v>
      </c>
      <c r="F101" s="83" t="s">
        <v>206</v>
      </c>
      <c r="G101" s="83" t="s">
        <v>206</v>
      </c>
      <c r="H101" s="83" t="s">
        <v>182</v>
      </c>
      <c r="I101" s="83" t="s">
        <v>182</v>
      </c>
      <c r="J101" s="83" t="s">
        <v>182</v>
      </c>
      <c r="K101" s="83" t="s">
        <v>204</v>
      </c>
      <c r="L101" s="83" t="s">
        <v>545</v>
      </c>
      <c r="M101" s="83" t="s">
        <v>676</v>
      </c>
      <c r="N101" s="83" t="s">
        <v>677</v>
      </c>
      <c r="O101" s="83" t="s">
        <v>207</v>
      </c>
      <c r="P101" s="83">
        <v>2013.0</v>
      </c>
      <c r="Q101" s="83" t="s">
        <v>182</v>
      </c>
      <c r="R101" s="83" t="s">
        <v>182</v>
      </c>
      <c r="S101" s="83" t="e">
        <v>#VALUE!</v>
      </c>
      <c r="T101" s="83" t="s">
        <v>182</v>
      </c>
      <c r="U101" s="83" t="s">
        <v>182</v>
      </c>
      <c r="V101" s="85"/>
    </row>
    <row r="102">
      <c r="A102" s="83" t="s">
        <v>675</v>
      </c>
      <c r="B102" s="83" t="s">
        <v>201</v>
      </c>
      <c r="C102" s="83">
        <v>0.5</v>
      </c>
      <c r="D102" s="83">
        <v>7.1</v>
      </c>
      <c r="E102" s="83">
        <v>5.5</v>
      </c>
      <c r="F102" s="83" t="s">
        <v>202</v>
      </c>
      <c r="G102" s="83" t="s">
        <v>202</v>
      </c>
      <c r="H102" s="83" t="s">
        <v>182</v>
      </c>
      <c r="I102" s="83" t="s">
        <v>182</v>
      </c>
      <c r="J102" s="83" t="s">
        <v>182</v>
      </c>
      <c r="K102" s="83" t="s">
        <v>204</v>
      </c>
      <c r="L102" s="83" t="s">
        <v>545</v>
      </c>
      <c r="M102" s="83" t="s">
        <v>676</v>
      </c>
      <c r="N102" s="83" t="s">
        <v>677</v>
      </c>
      <c r="O102" s="83" t="s">
        <v>203</v>
      </c>
      <c r="P102" s="83">
        <v>2013.0</v>
      </c>
      <c r="Q102" s="83" t="s">
        <v>182</v>
      </c>
      <c r="R102" s="83" t="s">
        <v>182</v>
      </c>
      <c r="S102" s="83" t="s">
        <v>182</v>
      </c>
      <c r="T102" s="83" t="s">
        <v>182</v>
      </c>
      <c r="U102" s="83" t="s">
        <v>182</v>
      </c>
      <c r="V102" s="85"/>
    </row>
    <row r="103">
      <c r="A103" s="83" t="s">
        <v>675</v>
      </c>
      <c r="B103" s="83" t="s">
        <v>201</v>
      </c>
      <c r="C103" s="83">
        <v>0.4</v>
      </c>
      <c r="D103" s="83" t="s">
        <v>186</v>
      </c>
      <c r="E103" s="83" t="s">
        <v>186</v>
      </c>
      <c r="F103" s="83" t="s">
        <v>186</v>
      </c>
      <c r="G103" s="83" t="s">
        <v>186</v>
      </c>
      <c r="H103" s="83" t="s">
        <v>182</v>
      </c>
      <c r="I103" s="83" t="s">
        <v>182</v>
      </c>
      <c r="J103" s="83" t="s">
        <v>182</v>
      </c>
      <c r="K103" s="83" t="s">
        <v>204</v>
      </c>
      <c r="L103" s="83" t="s">
        <v>545</v>
      </c>
      <c r="M103" s="83" t="s">
        <v>676</v>
      </c>
      <c r="N103" s="83" t="s">
        <v>677</v>
      </c>
      <c r="O103" s="83" t="s">
        <v>205</v>
      </c>
      <c r="P103" s="83">
        <v>2013.0</v>
      </c>
      <c r="Q103" s="83" t="s">
        <v>182</v>
      </c>
      <c r="R103" s="83" t="s">
        <v>182</v>
      </c>
      <c r="S103" s="83" t="s">
        <v>182</v>
      </c>
      <c r="T103" s="83" t="s">
        <v>182</v>
      </c>
      <c r="U103" s="83" t="s">
        <v>182</v>
      </c>
      <c r="V103" s="85"/>
    </row>
    <row r="104">
      <c r="A104" s="83" t="s">
        <v>678</v>
      </c>
      <c r="B104" s="83" t="s">
        <v>208</v>
      </c>
      <c r="C104" s="83">
        <v>0.37</v>
      </c>
      <c r="D104" s="83" t="s">
        <v>186</v>
      </c>
      <c r="E104" s="83" t="s">
        <v>186</v>
      </c>
      <c r="F104" s="83" t="s">
        <v>186</v>
      </c>
      <c r="G104" s="83" t="s">
        <v>186</v>
      </c>
      <c r="H104" s="83" t="s">
        <v>182</v>
      </c>
      <c r="I104" s="83" t="s">
        <v>182</v>
      </c>
      <c r="J104" s="83" t="s">
        <v>182</v>
      </c>
      <c r="K104" s="83" t="s">
        <v>204</v>
      </c>
      <c r="L104" s="83" t="s">
        <v>545</v>
      </c>
      <c r="M104" s="83" t="s">
        <v>679</v>
      </c>
      <c r="N104" s="83" t="s">
        <v>188</v>
      </c>
      <c r="O104" s="83" t="s">
        <v>209</v>
      </c>
      <c r="P104" s="83" t="s">
        <v>210</v>
      </c>
      <c r="Q104" s="83" t="s">
        <v>182</v>
      </c>
      <c r="R104" s="83" t="s">
        <v>182</v>
      </c>
      <c r="S104" s="83" t="s">
        <v>182</v>
      </c>
      <c r="T104" s="83" t="s">
        <v>182</v>
      </c>
      <c r="U104" s="83" t="s">
        <v>182</v>
      </c>
      <c r="V104" s="85"/>
    </row>
    <row r="105">
      <c r="A105" s="83" t="s">
        <v>678</v>
      </c>
      <c r="B105" s="83" t="s">
        <v>208</v>
      </c>
      <c r="C105" s="83">
        <v>0.29</v>
      </c>
      <c r="D105" s="83" t="s">
        <v>186</v>
      </c>
      <c r="E105" s="83" t="s">
        <v>186</v>
      </c>
      <c r="F105" s="83" t="s">
        <v>186</v>
      </c>
      <c r="G105" s="83" t="s">
        <v>186</v>
      </c>
      <c r="H105" s="83" t="s">
        <v>182</v>
      </c>
      <c r="I105" s="83" t="s">
        <v>182</v>
      </c>
      <c r="J105" s="83" t="s">
        <v>182</v>
      </c>
      <c r="K105" s="83" t="s">
        <v>204</v>
      </c>
      <c r="L105" s="83" t="s">
        <v>545</v>
      </c>
      <c r="M105" s="83" t="s">
        <v>679</v>
      </c>
      <c r="N105" s="83" t="s">
        <v>188</v>
      </c>
      <c r="O105" s="83" t="s">
        <v>213</v>
      </c>
      <c r="P105" s="83" t="s">
        <v>210</v>
      </c>
      <c r="Q105" s="83" t="s">
        <v>182</v>
      </c>
      <c r="R105" s="83" t="s">
        <v>182</v>
      </c>
      <c r="S105" s="83" t="s">
        <v>182</v>
      </c>
      <c r="T105" s="83" t="s">
        <v>182</v>
      </c>
      <c r="U105" s="83" t="s">
        <v>182</v>
      </c>
      <c r="V105" s="85"/>
    </row>
    <row r="106">
      <c r="A106" s="83" t="s">
        <v>678</v>
      </c>
      <c r="B106" s="83" t="s">
        <v>208</v>
      </c>
      <c r="C106" s="83">
        <v>0.21</v>
      </c>
      <c r="D106" s="83" t="s">
        <v>186</v>
      </c>
      <c r="E106" s="83" t="s">
        <v>186</v>
      </c>
      <c r="F106" s="83" t="s">
        <v>186</v>
      </c>
      <c r="G106" s="83" t="s">
        <v>186</v>
      </c>
      <c r="H106" s="83" t="s">
        <v>182</v>
      </c>
      <c r="I106" s="83" t="s">
        <v>182</v>
      </c>
      <c r="J106" s="83" t="s">
        <v>182</v>
      </c>
      <c r="K106" s="83" t="s">
        <v>204</v>
      </c>
      <c r="L106" s="83" t="s">
        <v>545</v>
      </c>
      <c r="M106" s="83" t="s">
        <v>679</v>
      </c>
      <c r="N106" s="83" t="s">
        <v>188</v>
      </c>
      <c r="O106" s="83" t="s">
        <v>214</v>
      </c>
      <c r="P106" s="83" t="s">
        <v>210</v>
      </c>
      <c r="Q106" s="83" t="s">
        <v>182</v>
      </c>
      <c r="R106" s="83" t="s">
        <v>182</v>
      </c>
      <c r="S106" s="83" t="s">
        <v>182</v>
      </c>
      <c r="T106" s="83" t="s">
        <v>182</v>
      </c>
      <c r="U106" s="83" t="s">
        <v>182</v>
      </c>
      <c r="V106" s="85"/>
    </row>
    <row r="107">
      <c r="A107" s="83" t="s">
        <v>678</v>
      </c>
      <c r="B107" s="83" t="s">
        <v>208</v>
      </c>
      <c r="C107" s="83">
        <v>3.39</v>
      </c>
      <c r="D107" s="86" t="s">
        <v>186</v>
      </c>
      <c r="E107" s="83" t="s">
        <v>186</v>
      </c>
      <c r="F107" s="83" t="s">
        <v>186</v>
      </c>
      <c r="G107" s="83" t="s">
        <v>186</v>
      </c>
      <c r="H107" s="83" t="s">
        <v>182</v>
      </c>
      <c r="I107" s="83" t="s">
        <v>182</v>
      </c>
      <c r="J107" s="83" t="s">
        <v>182</v>
      </c>
      <c r="K107" s="83" t="s">
        <v>204</v>
      </c>
      <c r="L107" s="83" t="s">
        <v>545</v>
      </c>
      <c r="M107" s="83" t="s">
        <v>679</v>
      </c>
      <c r="N107" s="83" t="s">
        <v>188</v>
      </c>
      <c r="O107" s="83" t="s">
        <v>203</v>
      </c>
      <c r="P107" s="83" t="s">
        <v>210</v>
      </c>
      <c r="Q107" s="83" t="s">
        <v>182</v>
      </c>
      <c r="R107" s="83" t="s">
        <v>182</v>
      </c>
      <c r="S107" s="83" t="s">
        <v>182</v>
      </c>
      <c r="T107" s="83" t="s">
        <v>182</v>
      </c>
      <c r="U107" s="83" t="s">
        <v>182</v>
      </c>
      <c r="V107" s="85"/>
    </row>
    <row r="108">
      <c r="A108" s="83" t="s">
        <v>680</v>
      </c>
      <c r="B108" s="83" t="s">
        <v>215</v>
      </c>
      <c r="C108" s="83">
        <v>0.18</v>
      </c>
      <c r="D108" s="83" t="s">
        <v>186</v>
      </c>
      <c r="E108" s="83" t="s">
        <v>186</v>
      </c>
      <c r="F108" s="83" t="s">
        <v>186</v>
      </c>
      <c r="G108" s="83" t="s">
        <v>186</v>
      </c>
      <c r="H108" s="83" t="s">
        <v>182</v>
      </c>
      <c r="I108" s="83" t="s">
        <v>182</v>
      </c>
      <c r="J108" s="83" t="s">
        <v>182</v>
      </c>
      <c r="K108" s="83" t="s">
        <v>204</v>
      </c>
      <c r="L108" s="82"/>
      <c r="M108" s="83" t="s">
        <v>216</v>
      </c>
      <c r="N108" s="83" t="s">
        <v>182</v>
      </c>
      <c r="O108" s="83" t="s">
        <v>209</v>
      </c>
      <c r="P108" s="83" t="s">
        <v>182</v>
      </c>
      <c r="Q108" s="83" t="s">
        <v>182</v>
      </c>
      <c r="R108" s="83">
        <v>49.0</v>
      </c>
      <c r="S108" s="83" t="s">
        <v>182</v>
      </c>
      <c r="T108" s="83" t="s">
        <v>182</v>
      </c>
      <c r="U108" s="83" t="s">
        <v>182</v>
      </c>
      <c r="V108" s="85"/>
    </row>
    <row r="109">
      <c r="A109" s="82"/>
      <c r="B109" s="83" t="s">
        <v>217</v>
      </c>
      <c r="C109" s="83" t="s">
        <v>182</v>
      </c>
      <c r="D109" s="86" t="s">
        <v>186</v>
      </c>
      <c r="E109" s="83" t="s">
        <v>186</v>
      </c>
      <c r="F109" s="83" t="s">
        <v>186</v>
      </c>
      <c r="G109" s="83" t="s">
        <v>186</v>
      </c>
      <c r="H109" s="83" t="s">
        <v>182</v>
      </c>
      <c r="I109" s="83" t="s">
        <v>182</v>
      </c>
      <c r="J109" s="83" t="s">
        <v>182</v>
      </c>
      <c r="K109" s="83" t="s">
        <v>204</v>
      </c>
      <c r="L109" s="82"/>
      <c r="M109" s="83" t="s">
        <v>216</v>
      </c>
      <c r="N109" s="83" t="s">
        <v>182</v>
      </c>
      <c r="O109" s="83" t="s">
        <v>182</v>
      </c>
      <c r="P109" s="83" t="s">
        <v>182</v>
      </c>
      <c r="Q109" s="83" t="s">
        <v>182</v>
      </c>
      <c r="R109" s="83" t="s">
        <v>182</v>
      </c>
      <c r="S109" s="83" t="s">
        <v>182</v>
      </c>
      <c r="T109" s="83" t="s">
        <v>182</v>
      </c>
      <c r="U109" s="83" t="s">
        <v>182</v>
      </c>
      <c r="V109" s="85"/>
    </row>
    <row r="110">
      <c r="A110" s="83" t="s">
        <v>681</v>
      </c>
      <c r="B110" s="83" t="s">
        <v>218</v>
      </c>
      <c r="C110" s="83" t="s">
        <v>219</v>
      </c>
      <c r="D110" s="83" t="s">
        <v>186</v>
      </c>
      <c r="E110" s="83" t="s">
        <v>186</v>
      </c>
      <c r="F110" s="83" t="s">
        <v>186</v>
      </c>
      <c r="G110" s="83" t="s">
        <v>186</v>
      </c>
      <c r="H110" s="83" t="s">
        <v>182</v>
      </c>
      <c r="I110" s="83" t="s">
        <v>182</v>
      </c>
      <c r="J110" s="83" t="s">
        <v>182</v>
      </c>
      <c r="K110" s="83" t="s">
        <v>204</v>
      </c>
      <c r="L110" s="82"/>
      <c r="M110" s="83" t="s">
        <v>182</v>
      </c>
      <c r="N110" s="83" t="s">
        <v>182</v>
      </c>
      <c r="O110" s="83" t="s">
        <v>182</v>
      </c>
      <c r="P110" s="83" t="s">
        <v>182</v>
      </c>
      <c r="Q110" s="83" t="s">
        <v>182</v>
      </c>
      <c r="R110" s="83" t="s">
        <v>182</v>
      </c>
      <c r="S110" s="83" t="s">
        <v>182</v>
      </c>
      <c r="T110" s="83" t="s">
        <v>182</v>
      </c>
      <c r="U110" s="83" t="s">
        <v>182</v>
      </c>
      <c r="V110" s="85"/>
    </row>
    <row r="111">
      <c r="A111" s="83" t="s">
        <v>682</v>
      </c>
      <c r="B111" s="83" t="s">
        <v>220</v>
      </c>
      <c r="C111" s="83" t="s">
        <v>221</v>
      </c>
      <c r="D111" s="86" t="s">
        <v>186</v>
      </c>
      <c r="E111" s="83" t="s">
        <v>186</v>
      </c>
      <c r="F111" s="83" t="s">
        <v>186</v>
      </c>
      <c r="G111" s="83" t="s">
        <v>186</v>
      </c>
      <c r="H111" s="83" t="s">
        <v>182</v>
      </c>
      <c r="I111" s="83" t="s">
        <v>182</v>
      </c>
      <c r="J111" s="83" t="s">
        <v>182</v>
      </c>
      <c r="K111" s="83" t="s">
        <v>204</v>
      </c>
      <c r="L111" s="82"/>
      <c r="M111" s="83" t="s">
        <v>182</v>
      </c>
      <c r="N111" s="83" t="s">
        <v>182</v>
      </c>
      <c r="O111" s="83" t="s">
        <v>182</v>
      </c>
      <c r="P111" s="83" t="s">
        <v>182</v>
      </c>
      <c r="Q111" s="83" t="s">
        <v>182</v>
      </c>
      <c r="R111" s="83" t="s">
        <v>182</v>
      </c>
      <c r="S111" s="83" t="s">
        <v>182</v>
      </c>
      <c r="T111" s="83" t="s">
        <v>182</v>
      </c>
      <c r="U111" s="83" t="s">
        <v>182</v>
      </c>
      <c r="V111" s="85"/>
    </row>
    <row r="112">
      <c r="A112" s="82"/>
      <c r="B112" s="83" t="s">
        <v>223</v>
      </c>
      <c r="C112" s="83" t="s">
        <v>224</v>
      </c>
      <c r="D112" s="83">
        <v>120.0</v>
      </c>
      <c r="E112" s="83">
        <v>80.0</v>
      </c>
      <c r="F112" s="83" t="s">
        <v>225</v>
      </c>
      <c r="G112" s="83" t="s">
        <v>225</v>
      </c>
      <c r="H112" s="83" t="s">
        <v>182</v>
      </c>
      <c r="I112" s="83" t="s">
        <v>182</v>
      </c>
      <c r="J112" s="83" t="s">
        <v>182</v>
      </c>
      <c r="K112" s="83" t="s">
        <v>204</v>
      </c>
      <c r="L112" s="82"/>
      <c r="M112" s="83" t="s">
        <v>182</v>
      </c>
      <c r="N112" s="83" t="s">
        <v>182</v>
      </c>
      <c r="O112" s="83" t="s">
        <v>207</v>
      </c>
      <c r="P112" s="83" t="s">
        <v>182</v>
      </c>
      <c r="Q112" s="83" t="s">
        <v>182</v>
      </c>
      <c r="R112" s="83" t="s">
        <v>226</v>
      </c>
      <c r="S112" s="84" t="s">
        <v>227</v>
      </c>
      <c r="T112" s="83" t="s">
        <v>182</v>
      </c>
      <c r="U112" s="83" t="s">
        <v>182</v>
      </c>
      <c r="V112" s="85"/>
    </row>
    <row r="113">
      <c r="A113" s="82"/>
      <c r="B113" s="83" t="s">
        <v>223</v>
      </c>
      <c r="C113" s="83" t="s">
        <v>341</v>
      </c>
      <c r="D113" s="83">
        <v>24.0</v>
      </c>
      <c r="E113" s="83">
        <v>22.0</v>
      </c>
      <c r="F113" s="83" t="s">
        <v>342</v>
      </c>
      <c r="G113" s="83" t="s">
        <v>342</v>
      </c>
      <c r="H113" s="83" t="s">
        <v>182</v>
      </c>
      <c r="I113" s="83" t="s">
        <v>182</v>
      </c>
      <c r="J113" s="83" t="s">
        <v>182</v>
      </c>
      <c r="K113" s="83" t="s">
        <v>204</v>
      </c>
      <c r="L113" s="82"/>
      <c r="M113" s="83" t="s">
        <v>182</v>
      </c>
      <c r="N113" s="83" t="s">
        <v>182</v>
      </c>
      <c r="O113" s="83" t="s">
        <v>203</v>
      </c>
      <c r="P113" s="83" t="s">
        <v>182</v>
      </c>
      <c r="Q113" s="83" t="s">
        <v>182</v>
      </c>
      <c r="R113" s="83" t="s">
        <v>182</v>
      </c>
      <c r="S113" s="83" t="s">
        <v>182</v>
      </c>
      <c r="T113" s="83" t="s">
        <v>182</v>
      </c>
      <c r="U113" s="83" t="s">
        <v>182</v>
      </c>
      <c r="V113" s="85"/>
    </row>
    <row r="114">
      <c r="A114" s="83" t="s">
        <v>683</v>
      </c>
      <c r="B114" s="83" t="s">
        <v>385</v>
      </c>
      <c r="C114" s="83" t="s">
        <v>386</v>
      </c>
      <c r="D114" s="83">
        <v>0.31</v>
      </c>
      <c r="E114" s="83">
        <v>0.11</v>
      </c>
      <c r="F114" s="83" t="s">
        <v>387</v>
      </c>
      <c r="G114" s="83" t="s">
        <v>387</v>
      </c>
      <c r="H114" s="83" t="s">
        <v>182</v>
      </c>
      <c r="I114" s="83" t="s">
        <v>182</v>
      </c>
      <c r="J114" s="83" t="s">
        <v>182</v>
      </c>
      <c r="K114" s="83" t="s">
        <v>204</v>
      </c>
      <c r="L114" s="82"/>
      <c r="M114" s="83" t="s">
        <v>182</v>
      </c>
      <c r="N114" s="83" t="s">
        <v>182</v>
      </c>
      <c r="O114" s="83" t="s">
        <v>271</v>
      </c>
      <c r="P114" s="83" t="s">
        <v>182</v>
      </c>
      <c r="Q114" s="83" t="s">
        <v>182</v>
      </c>
      <c r="R114" s="83" t="s">
        <v>182</v>
      </c>
      <c r="S114" s="84" t="s">
        <v>273</v>
      </c>
      <c r="T114" s="83" t="s">
        <v>182</v>
      </c>
      <c r="U114" s="83" t="s">
        <v>182</v>
      </c>
      <c r="V114" s="85"/>
    </row>
    <row r="115">
      <c r="A115" s="82"/>
      <c r="B115" s="83" t="s">
        <v>228</v>
      </c>
      <c r="C115" s="83">
        <v>3.3</v>
      </c>
      <c r="D115" s="83" t="s">
        <v>186</v>
      </c>
      <c r="E115" s="83" t="s">
        <v>186</v>
      </c>
      <c r="F115" s="83" t="s">
        <v>186</v>
      </c>
      <c r="G115" s="83" t="s">
        <v>186</v>
      </c>
      <c r="H115" s="83" t="s">
        <v>182</v>
      </c>
      <c r="I115" s="83" t="s">
        <v>182</v>
      </c>
      <c r="J115" s="83" t="s">
        <v>182</v>
      </c>
      <c r="K115" s="83" t="s">
        <v>204</v>
      </c>
      <c r="L115" s="82"/>
      <c r="M115" s="83" t="s">
        <v>182</v>
      </c>
      <c r="N115" s="83" t="s">
        <v>182</v>
      </c>
      <c r="O115" s="83" t="s">
        <v>684</v>
      </c>
      <c r="P115" s="83" t="s">
        <v>182</v>
      </c>
      <c r="Q115" s="83" t="s">
        <v>182</v>
      </c>
      <c r="R115" s="83" t="s">
        <v>182</v>
      </c>
      <c r="S115" s="83" t="s">
        <v>182</v>
      </c>
      <c r="T115" s="84" t="s">
        <v>685</v>
      </c>
      <c r="U115" s="83" t="s">
        <v>182</v>
      </c>
      <c r="V115" s="85"/>
    </row>
    <row r="116">
      <c r="A116" s="83" t="s">
        <v>686</v>
      </c>
      <c r="B116" s="83" t="s">
        <v>229</v>
      </c>
      <c r="C116" s="83" t="s">
        <v>182</v>
      </c>
      <c r="D116" s="83">
        <v>0.0126</v>
      </c>
      <c r="E116" s="83">
        <v>0.0098</v>
      </c>
      <c r="F116" s="83" t="s">
        <v>687</v>
      </c>
      <c r="G116" s="83" t="s">
        <v>688</v>
      </c>
      <c r="H116" s="83" t="s">
        <v>231</v>
      </c>
      <c r="I116" s="83" t="s">
        <v>182</v>
      </c>
      <c r="J116" s="83" t="s">
        <v>182</v>
      </c>
      <c r="K116" s="83" t="s">
        <v>204</v>
      </c>
      <c r="L116" s="82"/>
      <c r="M116" s="83" t="s">
        <v>182</v>
      </c>
      <c r="N116" s="83" t="s">
        <v>182</v>
      </c>
      <c r="O116" s="83" t="s">
        <v>203</v>
      </c>
      <c r="P116" s="83" t="s">
        <v>182</v>
      </c>
      <c r="Q116" s="83" t="s">
        <v>182</v>
      </c>
      <c r="R116" s="84" t="s">
        <v>232</v>
      </c>
      <c r="S116" s="83" t="s">
        <v>182</v>
      </c>
      <c r="T116" s="83" t="s">
        <v>182</v>
      </c>
      <c r="U116" s="83" t="s">
        <v>182</v>
      </c>
      <c r="V116" s="85"/>
    </row>
    <row r="117">
      <c r="A117" s="83" t="s">
        <v>686</v>
      </c>
      <c r="B117" s="83" t="s">
        <v>229</v>
      </c>
      <c r="C117" s="83" t="s">
        <v>182</v>
      </c>
      <c r="D117" s="83">
        <v>0.271</v>
      </c>
      <c r="E117" s="83">
        <v>0.211</v>
      </c>
      <c r="F117" s="83" t="s">
        <v>689</v>
      </c>
      <c r="G117" s="83" t="s">
        <v>690</v>
      </c>
      <c r="H117" s="83" t="s">
        <v>231</v>
      </c>
      <c r="I117" s="83" t="s">
        <v>182</v>
      </c>
      <c r="J117" s="83" t="s">
        <v>182</v>
      </c>
      <c r="K117" s="83" t="s">
        <v>204</v>
      </c>
      <c r="L117" s="82"/>
      <c r="M117" s="83" t="s">
        <v>182</v>
      </c>
      <c r="N117" s="83" t="s">
        <v>182</v>
      </c>
      <c r="O117" s="83" t="s">
        <v>207</v>
      </c>
      <c r="P117" s="83" t="s">
        <v>182</v>
      </c>
      <c r="Q117" s="83" t="s">
        <v>182</v>
      </c>
      <c r="R117" s="84" t="s">
        <v>232</v>
      </c>
      <c r="S117" s="83" t="s">
        <v>182</v>
      </c>
      <c r="T117" s="83" t="s">
        <v>182</v>
      </c>
      <c r="U117" s="83" t="s">
        <v>182</v>
      </c>
      <c r="V117" s="85"/>
    </row>
    <row r="118">
      <c r="A118" s="83" t="s">
        <v>691</v>
      </c>
      <c r="B118" s="83" t="s">
        <v>234</v>
      </c>
      <c r="C118" s="83" t="s">
        <v>238</v>
      </c>
      <c r="D118" s="83">
        <v>3.1</v>
      </c>
      <c r="E118" s="83">
        <v>2.5</v>
      </c>
      <c r="F118" s="83" t="s">
        <v>239</v>
      </c>
      <c r="G118" s="83" t="s">
        <v>239</v>
      </c>
      <c r="H118" s="83" t="s">
        <v>182</v>
      </c>
      <c r="I118" s="83" t="s">
        <v>182</v>
      </c>
      <c r="J118" s="83" t="s">
        <v>182</v>
      </c>
      <c r="K118" s="83" t="s">
        <v>204</v>
      </c>
      <c r="L118" s="82"/>
      <c r="M118" s="83" t="s">
        <v>176</v>
      </c>
      <c r="N118" s="83" t="s">
        <v>188</v>
      </c>
      <c r="O118" s="83" t="s">
        <v>207</v>
      </c>
      <c r="P118" s="83">
        <v>2018.0</v>
      </c>
      <c r="Q118" s="83" t="s">
        <v>182</v>
      </c>
      <c r="R118" s="83" t="s">
        <v>182</v>
      </c>
      <c r="S118" s="83" t="s">
        <v>182</v>
      </c>
      <c r="T118" s="83" t="s">
        <v>182</v>
      </c>
      <c r="U118" s="83" t="s">
        <v>182</v>
      </c>
      <c r="V118" s="85"/>
    </row>
    <row r="119">
      <c r="A119" s="83" t="s">
        <v>691</v>
      </c>
      <c r="B119" s="83" t="s">
        <v>234</v>
      </c>
      <c r="C119" s="83" t="s">
        <v>235</v>
      </c>
      <c r="D119" s="83">
        <v>10.7</v>
      </c>
      <c r="E119" s="83">
        <v>9.1</v>
      </c>
      <c r="F119" s="83" t="s">
        <v>236</v>
      </c>
      <c r="G119" s="83" t="s">
        <v>236</v>
      </c>
      <c r="H119" s="83" t="s">
        <v>182</v>
      </c>
      <c r="I119" s="83" t="s">
        <v>182</v>
      </c>
      <c r="J119" s="83" t="s">
        <v>182</v>
      </c>
      <c r="K119" s="83" t="s">
        <v>204</v>
      </c>
      <c r="L119" s="82"/>
      <c r="M119" s="83" t="s">
        <v>176</v>
      </c>
      <c r="N119" s="83" t="s">
        <v>188</v>
      </c>
      <c r="O119" s="83" t="s">
        <v>203</v>
      </c>
      <c r="P119" s="83">
        <v>2018.0</v>
      </c>
      <c r="Q119" s="83" t="s">
        <v>182</v>
      </c>
      <c r="R119" s="83" t="s">
        <v>182</v>
      </c>
      <c r="S119" s="83" t="s">
        <v>182</v>
      </c>
      <c r="T119" s="83" t="s">
        <v>182</v>
      </c>
      <c r="U119" s="83" t="s">
        <v>182</v>
      </c>
      <c r="V119" s="85"/>
    </row>
    <row r="120">
      <c r="A120" s="82"/>
      <c r="B120" s="83" t="s">
        <v>692</v>
      </c>
      <c r="C120" s="83" t="s">
        <v>693</v>
      </c>
      <c r="D120" s="83" t="s">
        <v>186</v>
      </c>
      <c r="E120" s="83" t="s">
        <v>186</v>
      </c>
      <c r="F120" s="83" t="s">
        <v>186</v>
      </c>
      <c r="G120" s="83" t="s">
        <v>186</v>
      </c>
      <c r="H120" s="83" t="s">
        <v>182</v>
      </c>
      <c r="I120" s="83" t="s">
        <v>182</v>
      </c>
      <c r="J120" s="83" t="s">
        <v>182</v>
      </c>
      <c r="K120" s="83" t="s">
        <v>204</v>
      </c>
      <c r="L120" s="82"/>
      <c r="M120" s="83" t="s">
        <v>182</v>
      </c>
      <c r="N120" s="83" t="s">
        <v>182</v>
      </c>
      <c r="O120" s="83" t="s">
        <v>182</v>
      </c>
      <c r="P120" s="83" t="s">
        <v>182</v>
      </c>
      <c r="Q120" s="83" t="s">
        <v>182</v>
      </c>
      <c r="R120" s="83" t="s">
        <v>182</v>
      </c>
      <c r="S120" s="83" t="s">
        <v>182</v>
      </c>
      <c r="T120" s="83" t="s">
        <v>182</v>
      </c>
      <c r="U120" s="84" t="s">
        <v>694</v>
      </c>
      <c r="V120" s="85"/>
    </row>
    <row r="121">
      <c r="A121" s="82"/>
      <c r="B121" s="83" t="s">
        <v>241</v>
      </c>
      <c r="C121" s="83">
        <v>1.7</v>
      </c>
      <c r="D121" s="83">
        <v>0.36</v>
      </c>
      <c r="E121" s="83">
        <v>0.1</v>
      </c>
      <c r="F121" s="83" t="s">
        <v>242</v>
      </c>
      <c r="G121" s="83" t="s">
        <v>242</v>
      </c>
      <c r="H121" s="83" t="s">
        <v>182</v>
      </c>
      <c r="I121" s="83" t="s">
        <v>182</v>
      </c>
      <c r="J121" s="83" t="s">
        <v>182</v>
      </c>
      <c r="K121" s="83" t="s">
        <v>204</v>
      </c>
      <c r="L121" s="82"/>
      <c r="M121" s="83" t="s">
        <v>182</v>
      </c>
      <c r="N121" s="83" t="s">
        <v>182</v>
      </c>
      <c r="O121" s="83" t="s">
        <v>203</v>
      </c>
      <c r="P121" s="83" t="s">
        <v>182</v>
      </c>
      <c r="Q121" s="83" t="s">
        <v>182</v>
      </c>
      <c r="R121" s="83" t="s">
        <v>182</v>
      </c>
      <c r="S121" s="84" t="s">
        <v>243</v>
      </c>
      <c r="T121" s="83" t="s">
        <v>182</v>
      </c>
      <c r="U121" s="83" t="s">
        <v>182</v>
      </c>
      <c r="V121" s="85"/>
    </row>
    <row r="122">
      <c r="A122" s="82"/>
      <c r="B122" s="83" t="s">
        <v>241</v>
      </c>
      <c r="C122" s="83">
        <v>0.6</v>
      </c>
      <c r="D122" s="83">
        <v>0.46</v>
      </c>
      <c r="E122" s="83">
        <v>0.3</v>
      </c>
      <c r="F122" s="83" t="s">
        <v>244</v>
      </c>
      <c r="G122" s="83" t="s">
        <v>244</v>
      </c>
      <c r="H122" s="83" t="s">
        <v>182</v>
      </c>
      <c r="I122" s="83" t="s">
        <v>182</v>
      </c>
      <c r="J122" s="83" t="s">
        <v>182</v>
      </c>
      <c r="K122" s="83" t="s">
        <v>204</v>
      </c>
      <c r="L122" s="82"/>
      <c r="M122" s="83" t="s">
        <v>182</v>
      </c>
      <c r="N122" s="83" t="s">
        <v>182</v>
      </c>
      <c r="O122" s="83" t="s">
        <v>205</v>
      </c>
      <c r="P122" s="83" t="s">
        <v>182</v>
      </c>
      <c r="Q122" s="83" t="s">
        <v>182</v>
      </c>
      <c r="R122" s="83" t="s">
        <v>182</v>
      </c>
      <c r="S122" s="84" t="s">
        <v>243</v>
      </c>
      <c r="T122" s="83" t="s">
        <v>182</v>
      </c>
      <c r="U122" s="83" t="s">
        <v>182</v>
      </c>
      <c r="V122" s="85"/>
    </row>
    <row r="123">
      <c r="A123" s="85"/>
      <c r="B123" s="83" t="s">
        <v>241</v>
      </c>
      <c r="C123" s="83">
        <v>0.3</v>
      </c>
      <c r="D123" s="83">
        <v>0.48</v>
      </c>
      <c r="E123" s="83">
        <v>0.28</v>
      </c>
      <c r="F123" s="83" t="s">
        <v>245</v>
      </c>
      <c r="G123" s="83" t="s">
        <v>245</v>
      </c>
      <c r="H123" s="83" t="s">
        <v>182</v>
      </c>
      <c r="I123" s="83" t="s">
        <v>182</v>
      </c>
      <c r="J123" s="83" t="s">
        <v>182</v>
      </c>
      <c r="K123" s="83" t="s">
        <v>204</v>
      </c>
      <c r="L123" s="82"/>
      <c r="M123" s="83" t="s">
        <v>182</v>
      </c>
      <c r="N123" s="83" t="s">
        <v>182</v>
      </c>
      <c r="O123" s="83" t="s">
        <v>207</v>
      </c>
      <c r="P123" s="83" t="s">
        <v>182</v>
      </c>
      <c r="Q123" s="83" t="s">
        <v>182</v>
      </c>
      <c r="R123" s="83" t="s">
        <v>182</v>
      </c>
      <c r="S123" s="84" t="s">
        <v>243</v>
      </c>
      <c r="T123" s="83" t="s">
        <v>182</v>
      </c>
      <c r="U123" s="83" t="s">
        <v>182</v>
      </c>
      <c r="V123" s="85"/>
    </row>
    <row r="124">
      <c r="A124" s="82"/>
      <c r="B124" s="83" t="s">
        <v>291</v>
      </c>
      <c r="C124" s="83">
        <v>2160.0</v>
      </c>
      <c r="D124" s="83">
        <v>0.0155</v>
      </c>
      <c r="E124" s="83">
        <v>0.0155</v>
      </c>
      <c r="F124" s="83">
        <v>0.02</v>
      </c>
      <c r="G124" s="83">
        <v>15500.0</v>
      </c>
      <c r="H124" s="83" t="s">
        <v>231</v>
      </c>
      <c r="I124" s="83" t="s">
        <v>182</v>
      </c>
      <c r="J124" s="83" t="s">
        <v>182</v>
      </c>
      <c r="K124" s="83" t="s">
        <v>204</v>
      </c>
      <c r="L124" s="82"/>
      <c r="M124" s="83" t="s">
        <v>182</v>
      </c>
      <c r="N124" s="83" t="s">
        <v>182</v>
      </c>
      <c r="O124" s="83" t="s">
        <v>182</v>
      </c>
      <c r="P124" s="83" t="s">
        <v>182</v>
      </c>
      <c r="Q124" s="83" t="s">
        <v>182</v>
      </c>
      <c r="R124" s="83" t="s">
        <v>182</v>
      </c>
      <c r="S124" s="84" t="s">
        <v>292</v>
      </c>
      <c r="T124" s="83" t="s">
        <v>182</v>
      </c>
      <c r="U124" s="83" t="s">
        <v>182</v>
      </c>
      <c r="V124" s="85"/>
    </row>
    <row r="125">
      <c r="A125" s="83" t="s">
        <v>695</v>
      </c>
      <c r="B125" s="83" t="s">
        <v>246</v>
      </c>
      <c r="C125" s="83">
        <v>33.0</v>
      </c>
      <c r="D125" s="83" t="s">
        <v>186</v>
      </c>
      <c r="E125" s="83" t="s">
        <v>186</v>
      </c>
      <c r="F125" s="83" t="s">
        <v>186</v>
      </c>
      <c r="G125" s="83" t="s">
        <v>186</v>
      </c>
      <c r="H125" s="83" t="s">
        <v>182</v>
      </c>
      <c r="I125" s="83" t="s">
        <v>182</v>
      </c>
      <c r="J125" s="83" t="s">
        <v>182</v>
      </c>
      <c r="K125" s="83" t="s">
        <v>204</v>
      </c>
      <c r="L125" s="82"/>
      <c r="M125" s="83" t="s">
        <v>182</v>
      </c>
      <c r="N125" s="83" t="s">
        <v>182</v>
      </c>
      <c r="O125" s="83" t="s">
        <v>182</v>
      </c>
      <c r="P125" s="83" t="s">
        <v>182</v>
      </c>
      <c r="Q125" s="83" t="s">
        <v>182</v>
      </c>
      <c r="R125" s="83" t="s">
        <v>182</v>
      </c>
      <c r="S125" s="83" t="s">
        <v>182</v>
      </c>
      <c r="T125" s="83" t="s">
        <v>182</v>
      </c>
      <c r="U125" s="83" t="s">
        <v>182</v>
      </c>
      <c r="V125" s="85"/>
    </row>
    <row r="126">
      <c r="A126" s="83" t="s">
        <v>696</v>
      </c>
      <c r="B126" s="83" t="s">
        <v>247</v>
      </c>
      <c r="C126" s="83" t="s">
        <v>182</v>
      </c>
      <c r="D126" s="86">
        <v>2.25E-5</v>
      </c>
      <c r="E126" s="86">
        <v>2.25E-5</v>
      </c>
      <c r="F126" s="83">
        <v>2.2E-5</v>
      </c>
      <c r="G126" s="83">
        <v>2.2E-5</v>
      </c>
      <c r="H126" s="83" t="s">
        <v>182</v>
      </c>
      <c r="I126" s="83">
        <v>0.019</v>
      </c>
      <c r="J126" s="83">
        <v>14.1</v>
      </c>
      <c r="K126" s="83" t="s">
        <v>204</v>
      </c>
      <c r="L126" s="82"/>
      <c r="M126" s="83" t="s">
        <v>182</v>
      </c>
      <c r="N126" s="83" t="s">
        <v>182</v>
      </c>
      <c r="O126" s="83" t="s">
        <v>182</v>
      </c>
      <c r="P126" s="83" t="s">
        <v>182</v>
      </c>
      <c r="Q126" s="83" t="s">
        <v>182</v>
      </c>
      <c r="R126" s="83" t="s">
        <v>182</v>
      </c>
      <c r="S126" s="84" t="s">
        <v>248</v>
      </c>
      <c r="T126" s="83" t="s">
        <v>182</v>
      </c>
      <c r="U126" s="83" t="s">
        <v>182</v>
      </c>
      <c r="V126" s="85"/>
    </row>
    <row r="127">
      <c r="A127" s="83" t="s">
        <v>697</v>
      </c>
      <c r="B127" s="83" t="s">
        <v>249</v>
      </c>
      <c r="C127" s="83" t="s">
        <v>698</v>
      </c>
      <c r="D127" s="83">
        <v>0.00771667</v>
      </c>
      <c r="E127" s="83">
        <v>0.00771667</v>
      </c>
      <c r="F127" s="83">
        <v>0.007717</v>
      </c>
      <c r="G127" s="83">
        <v>463.0</v>
      </c>
      <c r="H127" s="83" t="s">
        <v>699</v>
      </c>
      <c r="I127" s="83" t="s">
        <v>182</v>
      </c>
      <c r="J127" s="83" t="s">
        <v>182</v>
      </c>
      <c r="K127" s="83" t="s">
        <v>204</v>
      </c>
      <c r="L127" s="82"/>
      <c r="M127" s="83" t="s">
        <v>182</v>
      </c>
      <c r="N127" s="83" t="s">
        <v>182</v>
      </c>
      <c r="O127" s="83" t="s">
        <v>182</v>
      </c>
      <c r="P127" s="83" t="s">
        <v>182</v>
      </c>
      <c r="Q127" s="83" t="s">
        <v>182</v>
      </c>
      <c r="R127" s="83" t="s">
        <v>182</v>
      </c>
      <c r="S127" s="83" t="s">
        <v>182</v>
      </c>
      <c r="T127" s="83" t="s">
        <v>182</v>
      </c>
      <c r="U127" s="84" t="s">
        <v>700</v>
      </c>
      <c r="V127" s="85"/>
    </row>
    <row r="128">
      <c r="A128" s="83" t="s">
        <v>701</v>
      </c>
      <c r="B128" s="83" t="s">
        <v>250</v>
      </c>
      <c r="C128" s="83" t="s">
        <v>182</v>
      </c>
      <c r="D128" s="86">
        <v>1.77E-5</v>
      </c>
      <c r="E128" s="86">
        <v>1.77E-5</v>
      </c>
      <c r="F128" s="83">
        <v>1.8E-5</v>
      </c>
      <c r="G128" s="83">
        <v>1.8E-5</v>
      </c>
      <c r="H128" s="83" t="s">
        <v>182</v>
      </c>
      <c r="I128" s="83">
        <v>0.031</v>
      </c>
      <c r="J128" s="83">
        <v>29.2</v>
      </c>
      <c r="K128" s="83" t="s">
        <v>204</v>
      </c>
      <c r="L128" s="82"/>
      <c r="M128" s="83" t="s">
        <v>182</v>
      </c>
      <c r="N128" s="83" t="s">
        <v>182</v>
      </c>
      <c r="O128" s="83" t="s">
        <v>182</v>
      </c>
      <c r="P128" s="83" t="s">
        <v>182</v>
      </c>
      <c r="Q128" s="83" t="s">
        <v>182</v>
      </c>
      <c r="R128" s="83" t="s">
        <v>182</v>
      </c>
      <c r="S128" s="84" t="s">
        <v>248</v>
      </c>
      <c r="T128" s="83" t="s">
        <v>182</v>
      </c>
      <c r="U128" s="83" t="s">
        <v>182</v>
      </c>
      <c r="V128" s="85"/>
    </row>
    <row r="129">
      <c r="A129" s="83" t="s">
        <v>701</v>
      </c>
      <c r="B129" s="83" t="s">
        <v>250</v>
      </c>
      <c r="C129" s="83">
        <v>2.4</v>
      </c>
      <c r="D129" s="83" t="s">
        <v>186</v>
      </c>
      <c r="E129" s="83" t="s">
        <v>186</v>
      </c>
      <c r="F129" s="83" t="s">
        <v>186</v>
      </c>
      <c r="G129" s="83" t="s">
        <v>186</v>
      </c>
      <c r="H129" s="83" t="s">
        <v>182</v>
      </c>
      <c r="I129" s="83" t="s">
        <v>182</v>
      </c>
      <c r="J129" s="83" t="s">
        <v>182</v>
      </c>
      <c r="K129" s="83" t="s">
        <v>204</v>
      </c>
      <c r="L129" s="82"/>
      <c r="M129" s="83" t="s">
        <v>182</v>
      </c>
      <c r="N129" s="83" t="s">
        <v>182</v>
      </c>
      <c r="O129" s="83" t="s">
        <v>251</v>
      </c>
      <c r="P129" s="83" t="s">
        <v>182</v>
      </c>
      <c r="Q129" s="83" t="s">
        <v>182</v>
      </c>
      <c r="R129" s="84" t="s">
        <v>252</v>
      </c>
      <c r="S129" s="83" t="s">
        <v>182</v>
      </c>
      <c r="T129" s="83" t="s">
        <v>182</v>
      </c>
      <c r="U129" s="83" t="s">
        <v>182</v>
      </c>
      <c r="V129" s="85"/>
    </row>
    <row r="130">
      <c r="A130" s="83" t="s">
        <v>702</v>
      </c>
      <c r="B130" s="83" t="s">
        <v>253</v>
      </c>
      <c r="C130" s="83" t="s">
        <v>703</v>
      </c>
      <c r="D130" s="83">
        <v>1.29</v>
      </c>
      <c r="E130" s="83">
        <v>1.23</v>
      </c>
      <c r="F130" s="83" t="s">
        <v>704</v>
      </c>
      <c r="G130" s="83" t="s">
        <v>705</v>
      </c>
      <c r="H130" s="83" t="s">
        <v>706</v>
      </c>
      <c r="I130" s="83" t="s">
        <v>707</v>
      </c>
      <c r="J130" s="83" t="s">
        <v>708</v>
      </c>
      <c r="K130" s="83" t="s">
        <v>204</v>
      </c>
      <c r="L130" s="82"/>
      <c r="M130" s="83" t="s">
        <v>176</v>
      </c>
      <c r="N130" s="83" t="s">
        <v>188</v>
      </c>
      <c r="O130" s="83" t="s">
        <v>205</v>
      </c>
      <c r="P130" s="83" t="s">
        <v>254</v>
      </c>
      <c r="Q130" s="83" t="s">
        <v>182</v>
      </c>
      <c r="R130" s="83" t="s">
        <v>182</v>
      </c>
      <c r="S130" s="83" t="s">
        <v>182</v>
      </c>
      <c r="T130" s="83" t="s">
        <v>182</v>
      </c>
      <c r="U130" s="84" t="s">
        <v>709</v>
      </c>
      <c r="V130" s="85"/>
    </row>
    <row r="131">
      <c r="A131" s="82"/>
      <c r="B131" s="83" t="s">
        <v>710</v>
      </c>
      <c r="C131" s="83" t="s">
        <v>711</v>
      </c>
      <c r="D131" s="83">
        <v>5.673</v>
      </c>
      <c r="E131" s="83">
        <v>5.647</v>
      </c>
      <c r="F131" s="83" t="s">
        <v>712</v>
      </c>
      <c r="G131" s="83" t="s">
        <v>713</v>
      </c>
      <c r="H131" s="83" t="s">
        <v>706</v>
      </c>
      <c r="I131" s="83" t="s">
        <v>714</v>
      </c>
      <c r="J131" s="83" t="s">
        <v>715</v>
      </c>
      <c r="K131" s="83" t="s">
        <v>204</v>
      </c>
      <c r="L131" s="82"/>
      <c r="M131" s="83" t="s">
        <v>182</v>
      </c>
      <c r="N131" s="83" t="s">
        <v>182</v>
      </c>
      <c r="O131" s="83" t="s">
        <v>182</v>
      </c>
      <c r="P131" s="83" t="s">
        <v>182</v>
      </c>
      <c r="Q131" s="83" t="s">
        <v>182</v>
      </c>
      <c r="R131" s="83" t="s">
        <v>182</v>
      </c>
      <c r="S131" s="83" t="s">
        <v>182</v>
      </c>
      <c r="T131" s="83" t="s">
        <v>182</v>
      </c>
      <c r="U131" s="83" t="s">
        <v>182</v>
      </c>
      <c r="V131" s="85"/>
    </row>
    <row r="132">
      <c r="A132" s="83" t="s">
        <v>716</v>
      </c>
      <c r="B132" s="83" t="s">
        <v>255</v>
      </c>
      <c r="C132" s="83" t="s">
        <v>256</v>
      </c>
      <c r="D132" s="83">
        <v>2.7778E-4</v>
      </c>
      <c r="E132" s="83">
        <v>2.7778E-4</v>
      </c>
      <c r="F132" s="83">
        <v>2.7778E-4</v>
      </c>
      <c r="G132" s="83">
        <v>2.7778E-4</v>
      </c>
      <c r="H132" s="83" t="s">
        <v>182</v>
      </c>
      <c r="I132" s="83" t="s">
        <v>257</v>
      </c>
      <c r="J132" s="83">
        <v>58.9</v>
      </c>
      <c r="K132" s="83" t="s">
        <v>204</v>
      </c>
      <c r="L132" s="82"/>
      <c r="M132" s="83" t="s">
        <v>176</v>
      </c>
      <c r="N132" s="83" t="s">
        <v>188</v>
      </c>
      <c r="O132" s="83" t="s">
        <v>182</v>
      </c>
      <c r="P132" s="83">
        <v>2021.0</v>
      </c>
      <c r="Q132" s="83" t="s">
        <v>182</v>
      </c>
      <c r="R132" s="83" t="s">
        <v>258</v>
      </c>
      <c r="S132" s="84" t="s">
        <v>259</v>
      </c>
      <c r="T132" s="83" t="s">
        <v>182</v>
      </c>
      <c r="U132" s="83" t="s">
        <v>182</v>
      </c>
      <c r="V132" s="85"/>
    </row>
    <row r="133">
      <c r="A133" s="83" t="s">
        <v>717</v>
      </c>
      <c r="B133" s="83" t="s">
        <v>261</v>
      </c>
      <c r="C133" s="83" t="s">
        <v>262</v>
      </c>
      <c r="D133" s="83">
        <v>0.11935484</v>
      </c>
      <c r="E133" s="83">
        <v>0.11935484</v>
      </c>
      <c r="F133" s="83">
        <v>0.11935484</v>
      </c>
      <c r="G133" s="83">
        <v>0.11935484</v>
      </c>
      <c r="H133" s="83" t="s">
        <v>182</v>
      </c>
      <c r="I133" s="83" t="s">
        <v>263</v>
      </c>
      <c r="J133" s="83" t="s">
        <v>264</v>
      </c>
      <c r="K133" s="83" t="s">
        <v>204</v>
      </c>
      <c r="L133" s="82"/>
      <c r="M133" s="83" t="s">
        <v>216</v>
      </c>
      <c r="N133" s="83" t="s">
        <v>182</v>
      </c>
      <c r="O133" s="83" t="s">
        <v>265</v>
      </c>
      <c r="P133" s="83" t="s">
        <v>182</v>
      </c>
      <c r="Q133" s="83" t="s">
        <v>182</v>
      </c>
      <c r="R133" s="83" t="s">
        <v>266</v>
      </c>
      <c r="S133" s="83" t="s">
        <v>182</v>
      </c>
      <c r="T133" s="83" t="s">
        <v>182</v>
      </c>
      <c r="U133" s="83" t="s">
        <v>182</v>
      </c>
      <c r="V133" s="85"/>
    </row>
    <row r="134">
      <c r="A134" s="83" t="s">
        <v>717</v>
      </c>
      <c r="B134" s="83" t="s">
        <v>261</v>
      </c>
      <c r="C134" s="83" t="s">
        <v>267</v>
      </c>
      <c r="D134" s="83" t="s">
        <v>186</v>
      </c>
      <c r="E134" s="83" t="s">
        <v>186</v>
      </c>
      <c r="F134" s="83" t="s">
        <v>186</v>
      </c>
      <c r="G134" s="83" t="s">
        <v>186</v>
      </c>
      <c r="H134" s="83" t="s">
        <v>182</v>
      </c>
      <c r="I134" s="83" t="s">
        <v>182</v>
      </c>
      <c r="J134" s="83" t="s">
        <v>182</v>
      </c>
      <c r="K134" s="83" t="s">
        <v>204</v>
      </c>
      <c r="L134" s="82"/>
      <c r="M134" s="83" t="s">
        <v>182</v>
      </c>
      <c r="N134" s="83" t="s">
        <v>182</v>
      </c>
      <c r="O134" s="83" t="s">
        <v>268</v>
      </c>
      <c r="P134" s="83" t="s">
        <v>182</v>
      </c>
      <c r="Q134" s="83" t="s">
        <v>182</v>
      </c>
      <c r="R134" s="83" t="s">
        <v>182</v>
      </c>
      <c r="S134" s="83" t="s">
        <v>182</v>
      </c>
      <c r="T134" s="83" t="s">
        <v>182</v>
      </c>
      <c r="U134" s="83" t="s">
        <v>182</v>
      </c>
      <c r="V134" s="85"/>
    </row>
    <row r="135">
      <c r="A135" s="83" t="s">
        <v>718</v>
      </c>
      <c r="B135" s="83" t="s">
        <v>269</v>
      </c>
      <c r="C135" s="83">
        <v>5.2</v>
      </c>
      <c r="D135" s="83">
        <v>0.26</v>
      </c>
      <c r="E135" s="83">
        <v>0.24</v>
      </c>
      <c r="F135" s="83" t="s">
        <v>274</v>
      </c>
      <c r="G135" s="83" t="s">
        <v>274</v>
      </c>
      <c r="H135" s="83" t="s">
        <v>182</v>
      </c>
      <c r="I135" s="83" t="s">
        <v>182</v>
      </c>
      <c r="J135" s="83" t="s">
        <v>182</v>
      </c>
      <c r="K135" s="83" t="s">
        <v>204</v>
      </c>
      <c r="L135" s="82"/>
      <c r="M135" s="83" t="s">
        <v>182</v>
      </c>
      <c r="N135" s="83" t="s">
        <v>182</v>
      </c>
      <c r="O135" s="83" t="s">
        <v>203</v>
      </c>
      <c r="P135" s="83" t="s">
        <v>182</v>
      </c>
      <c r="Q135" s="83" t="s">
        <v>182</v>
      </c>
      <c r="R135" s="83" t="s">
        <v>182</v>
      </c>
      <c r="S135" s="84" t="s">
        <v>273</v>
      </c>
      <c r="T135" s="83" t="s">
        <v>182</v>
      </c>
      <c r="U135" s="83" t="s">
        <v>182</v>
      </c>
      <c r="V135" s="85"/>
    </row>
    <row r="136">
      <c r="A136" s="83" t="s">
        <v>718</v>
      </c>
      <c r="B136" s="83" t="s">
        <v>269</v>
      </c>
      <c r="C136" s="83">
        <v>9.4</v>
      </c>
      <c r="D136" s="83">
        <v>9.0</v>
      </c>
      <c r="E136" s="83">
        <v>5.0</v>
      </c>
      <c r="F136" s="83" t="s">
        <v>270</v>
      </c>
      <c r="G136" s="83" t="s">
        <v>270</v>
      </c>
      <c r="H136" s="83" t="s">
        <v>182</v>
      </c>
      <c r="I136" s="83" t="s">
        <v>182</v>
      </c>
      <c r="J136" s="83" t="s">
        <v>182</v>
      </c>
      <c r="K136" s="83" t="s">
        <v>204</v>
      </c>
      <c r="L136" s="82"/>
      <c r="M136" s="83" t="s">
        <v>272</v>
      </c>
      <c r="N136" s="83" t="s">
        <v>182</v>
      </c>
      <c r="O136" s="83" t="s">
        <v>271</v>
      </c>
      <c r="P136" s="83" t="s">
        <v>182</v>
      </c>
      <c r="Q136" s="83" t="s">
        <v>182</v>
      </c>
      <c r="R136" s="83" t="s">
        <v>182</v>
      </c>
      <c r="S136" s="84" t="s">
        <v>273</v>
      </c>
      <c r="T136" s="83" t="s">
        <v>182</v>
      </c>
      <c r="U136" s="83" t="s">
        <v>182</v>
      </c>
      <c r="V136" s="85"/>
    </row>
    <row r="137">
      <c r="A137" s="83" t="s">
        <v>719</v>
      </c>
      <c r="B137" s="83" t="s">
        <v>275</v>
      </c>
      <c r="C137" s="83">
        <v>9.2</v>
      </c>
      <c r="D137" s="83" t="s">
        <v>186</v>
      </c>
      <c r="E137" s="83" t="s">
        <v>186</v>
      </c>
      <c r="F137" s="83" t="s">
        <v>186</v>
      </c>
      <c r="G137" s="83" t="s">
        <v>186</v>
      </c>
      <c r="H137" s="83" t="s">
        <v>182</v>
      </c>
      <c r="I137" s="83" t="s">
        <v>182</v>
      </c>
      <c r="J137" s="83" t="s">
        <v>182</v>
      </c>
      <c r="K137" s="83" t="s">
        <v>204</v>
      </c>
      <c r="L137" s="82"/>
      <c r="M137" s="83" t="s">
        <v>176</v>
      </c>
      <c r="N137" s="83" t="s">
        <v>188</v>
      </c>
      <c r="O137" s="83" t="s">
        <v>276</v>
      </c>
      <c r="P137" s="83" t="s">
        <v>277</v>
      </c>
      <c r="Q137" s="83" t="s">
        <v>182</v>
      </c>
      <c r="R137" s="83" t="s">
        <v>182</v>
      </c>
      <c r="S137" s="83" t="s">
        <v>182</v>
      </c>
      <c r="T137" s="83" t="s">
        <v>182</v>
      </c>
      <c r="U137" s="83" t="s">
        <v>182</v>
      </c>
      <c r="V137" s="85"/>
    </row>
    <row r="138">
      <c r="A138" s="83" t="s">
        <v>719</v>
      </c>
      <c r="B138" s="83" t="s">
        <v>275</v>
      </c>
      <c r="C138" s="83">
        <v>10.0</v>
      </c>
      <c r="D138" s="83" t="s">
        <v>186</v>
      </c>
      <c r="E138" s="83" t="s">
        <v>186</v>
      </c>
      <c r="F138" s="83" t="s">
        <v>186</v>
      </c>
      <c r="G138" s="83" t="s">
        <v>186</v>
      </c>
      <c r="H138" s="83" t="s">
        <v>182</v>
      </c>
      <c r="I138" s="83" t="s">
        <v>182</v>
      </c>
      <c r="J138" s="83" t="s">
        <v>182</v>
      </c>
      <c r="K138" s="83" t="s">
        <v>204</v>
      </c>
      <c r="L138" s="82"/>
      <c r="M138" s="83" t="s">
        <v>176</v>
      </c>
      <c r="N138" s="83" t="s">
        <v>188</v>
      </c>
      <c r="O138" s="83" t="s">
        <v>207</v>
      </c>
      <c r="P138" s="83" t="s">
        <v>277</v>
      </c>
      <c r="Q138" s="83" t="s">
        <v>182</v>
      </c>
      <c r="R138" s="83" t="s">
        <v>182</v>
      </c>
      <c r="S138" s="83" t="s">
        <v>182</v>
      </c>
      <c r="T138" s="83" t="s">
        <v>182</v>
      </c>
      <c r="U138" s="83" t="s">
        <v>182</v>
      </c>
      <c r="V138" s="85"/>
    </row>
    <row r="139">
      <c r="A139" s="83" t="s">
        <v>719</v>
      </c>
      <c r="B139" s="83" t="s">
        <v>275</v>
      </c>
      <c r="C139" s="83">
        <v>2225.0</v>
      </c>
      <c r="D139" s="83" t="s">
        <v>186</v>
      </c>
      <c r="E139" s="83" t="s">
        <v>186</v>
      </c>
      <c r="F139" s="83" t="s">
        <v>186</v>
      </c>
      <c r="G139" s="83" t="s">
        <v>186</v>
      </c>
      <c r="H139" s="83" t="s">
        <v>182</v>
      </c>
      <c r="I139" s="83" t="s">
        <v>182</v>
      </c>
      <c r="J139" s="83" t="s">
        <v>182</v>
      </c>
      <c r="K139" s="83" t="s">
        <v>204</v>
      </c>
      <c r="L139" s="82"/>
      <c r="M139" s="83" t="s">
        <v>176</v>
      </c>
      <c r="N139" s="83" t="s">
        <v>188</v>
      </c>
      <c r="O139" s="83" t="s">
        <v>203</v>
      </c>
      <c r="P139" s="83" t="s">
        <v>277</v>
      </c>
      <c r="Q139" s="83" t="s">
        <v>182</v>
      </c>
      <c r="R139" s="83" t="s">
        <v>182</v>
      </c>
      <c r="S139" s="83" t="s">
        <v>182</v>
      </c>
      <c r="T139" s="83" t="s">
        <v>182</v>
      </c>
      <c r="U139" s="83" t="s">
        <v>182</v>
      </c>
      <c r="V139" s="85"/>
    </row>
    <row r="140">
      <c r="A140" s="85"/>
      <c r="B140" s="83" t="s">
        <v>278</v>
      </c>
      <c r="C140" s="83" t="s">
        <v>182</v>
      </c>
      <c r="D140" s="83" t="s">
        <v>186</v>
      </c>
      <c r="E140" s="83" t="s">
        <v>186</v>
      </c>
      <c r="F140" s="83" t="s">
        <v>186</v>
      </c>
      <c r="G140" s="83" t="s">
        <v>186</v>
      </c>
      <c r="H140" s="83" t="s">
        <v>182</v>
      </c>
      <c r="I140" s="83" t="s">
        <v>182</v>
      </c>
      <c r="J140" s="83" t="s">
        <v>182</v>
      </c>
      <c r="K140" s="83" t="s">
        <v>204</v>
      </c>
      <c r="L140" s="82"/>
      <c r="M140" s="83" t="s">
        <v>182</v>
      </c>
      <c r="N140" s="83" t="s">
        <v>182</v>
      </c>
      <c r="O140" s="83" t="s">
        <v>182</v>
      </c>
      <c r="P140" s="83" t="s">
        <v>182</v>
      </c>
      <c r="Q140" s="83" t="s">
        <v>182</v>
      </c>
      <c r="R140" s="83" t="s">
        <v>182</v>
      </c>
      <c r="S140" s="83" t="s">
        <v>182</v>
      </c>
      <c r="T140" s="83" t="s">
        <v>182</v>
      </c>
      <c r="U140" s="83" t="s">
        <v>182</v>
      </c>
      <c r="V140" s="85"/>
    </row>
    <row r="141">
      <c r="A141" s="83" t="s">
        <v>720</v>
      </c>
      <c r="B141" s="83" t="s">
        <v>279</v>
      </c>
      <c r="C141" s="83">
        <v>1.6</v>
      </c>
      <c r="D141" s="83">
        <v>0.57</v>
      </c>
      <c r="E141" s="83">
        <v>0.47</v>
      </c>
      <c r="F141" s="83" t="s">
        <v>280</v>
      </c>
      <c r="G141" s="83" t="s">
        <v>280</v>
      </c>
      <c r="H141" s="83" t="s">
        <v>182</v>
      </c>
      <c r="I141" s="83" t="s">
        <v>182</v>
      </c>
      <c r="J141" s="83" t="s">
        <v>182</v>
      </c>
      <c r="K141" s="83" t="s">
        <v>204</v>
      </c>
      <c r="L141" s="82"/>
      <c r="M141" s="83" t="s">
        <v>182</v>
      </c>
      <c r="N141" s="83" t="s">
        <v>182</v>
      </c>
      <c r="O141" s="83" t="s">
        <v>203</v>
      </c>
      <c r="P141" s="83" t="s">
        <v>182</v>
      </c>
      <c r="Q141" s="83" t="s">
        <v>182</v>
      </c>
      <c r="R141" s="84" t="s">
        <v>281</v>
      </c>
      <c r="S141" s="84" t="s">
        <v>282</v>
      </c>
      <c r="T141" s="83" t="s">
        <v>283</v>
      </c>
      <c r="U141" s="83" t="s">
        <v>182</v>
      </c>
      <c r="V141" s="85"/>
    </row>
    <row r="142">
      <c r="A142" s="83" t="s">
        <v>720</v>
      </c>
      <c r="B142" s="83" t="s">
        <v>279</v>
      </c>
      <c r="C142" s="83">
        <v>1.3</v>
      </c>
      <c r="D142" s="83">
        <v>3.7</v>
      </c>
      <c r="E142" s="83">
        <v>2.78</v>
      </c>
      <c r="F142" s="83" t="s">
        <v>284</v>
      </c>
      <c r="G142" s="83" t="s">
        <v>284</v>
      </c>
      <c r="H142" s="83" t="s">
        <v>182</v>
      </c>
      <c r="I142" s="83" t="s">
        <v>182</v>
      </c>
      <c r="J142" s="83" t="s">
        <v>182</v>
      </c>
      <c r="K142" s="83" t="s">
        <v>204</v>
      </c>
      <c r="L142" s="82"/>
      <c r="M142" s="83" t="s">
        <v>176</v>
      </c>
      <c r="N142" s="83" t="s">
        <v>188</v>
      </c>
      <c r="O142" s="83" t="s">
        <v>205</v>
      </c>
      <c r="P142" s="83">
        <v>2015.0</v>
      </c>
      <c r="Q142" s="83" t="s">
        <v>182</v>
      </c>
      <c r="R142" s="83" t="s">
        <v>182</v>
      </c>
      <c r="S142" s="83" t="s">
        <v>182</v>
      </c>
      <c r="T142" s="83" t="s">
        <v>182</v>
      </c>
      <c r="U142" s="83" t="s">
        <v>182</v>
      </c>
      <c r="V142" s="85"/>
    </row>
    <row r="143">
      <c r="A143" s="83" t="s">
        <v>720</v>
      </c>
      <c r="B143" s="83" t="s">
        <v>279</v>
      </c>
      <c r="C143" s="83">
        <v>0.3</v>
      </c>
      <c r="D143" s="83">
        <v>4.14</v>
      </c>
      <c r="E143" s="83">
        <v>3.36</v>
      </c>
      <c r="F143" s="83" t="s">
        <v>285</v>
      </c>
      <c r="G143" s="83" t="s">
        <v>285</v>
      </c>
      <c r="H143" s="83" t="s">
        <v>182</v>
      </c>
      <c r="I143" s="83" t="s">
        <v>182</v>
      </c>
      <c r="J143" s="83" t="s">
        <v>182</v>
      </c>
      <c r="K143" s="83" t="s">
        <v>204</v>
      </c>
      <c r="L143" s="82"/>
      <c r="M143" s="83" t="s">
        <v>216</v>
      </c>
      <c r="N143" s="83" t="s">
        <v>182</v>
      </c>
      <c r="O143" s="83" t="s">
        <v>207</v>
      </c>
      <c r="P143" s="83" t="s">
        <v>182</v>
      </c>
      <c r="Q143" s="83" t="s">
        <v>182</v>
      </c>
      <c r="R143" s="83" t="s">
        <v>286</v>
      </c>
      <c r="S143" s="83" t="s">
        <v>182</v>
      </c>
      <c r="T143" s="83" t="s">
        <v>182</v>
      </c>
      <c r="U143" s="83" t="s">
        <v>182</v>
      </c>
      <c r="V143" s="85"/>
    </row>
    <row r="144">
      <c r="A144" s="82"/>
      <c r="B144" s="83" t="s">
        <v>287</v>
      </c>
      <c r="C144" s="88">
        <v>45377.0</v>
      </c>
      <c r="D144" s="83">
        <v>0.61</v>
      </c>
      <c r="E144" s="83">
        <v>0.35</v>
      </c>
      <c r="F144" s="83" t="s">
        <v>721</v>
      </c>
      <c r="G144" s="83" t="s">
        <v>289</v>
      </c>
      <c r="H144" s="83" t="s">
        <v>231</v>
      </c>
      <c r="I144" s="83" t="s">
        <v>182</v>
      </c>
      <c r="J144" s="83" t="s">
        <v>182</v>
      </c>
      <c r="K144" s="83" t="s">
        <v>204</v>
      </c>
      <c r="L144" s="82"/>
      <c r="M144" s="83" t="s">
        <v>182</v>
      </c>
      <c r="N144" s="83" t="s">
        <v>182</v>
      </c>
      <c r="O144" s="83" t="s">
        <v>182</v>
      </c>
      <c r="P144" s="83" t="s">
        <v>182</v>
      </c>
      <c r="Q144" s="83" t="s">
        <v>182</v>
      </c>
      <c r="R144" s="84" t="s">
        <v>290</v>
      </c>
      <c r="S144" s="83" t="s">
        <v>182</v>
      </c>
      <c r="T144" s="83" t="s">
        <v>182</v>
      </c>
      <c r="U144" s="83" t="s">
        <v>182</v>
      </c>
      <c r="V144" s="85"/>
    </row>
    <row r="145">
      <c r="A145" s="83" t="s">
        <v>722</v>
      </c>
      <c r="B145" s="83" t="s">
        <v>293</v>
      </c>
      <c r="C145" s="83" t="s">
        <v>294</v>
      </c>
      <c r="D145" s="83">
        <v>15.2</v>
      </c>
      <c r="E145" s="83">
        <v>15.2</v>
      </c>
      <c r="F145" s="83">
        <v>15.2</v>
      </c>
      <c r="G145" s="83">
        <v>1.52E7</v>
      </c>
      <c r="H145" s="83" t="s">
        <v>231</v>
      </c>
      <c r="I145" s="83" t="s">
        <v>182</v>
      </c>
      <c r="J145" s="83" t="s">
        <v>182</v>
      </c>
      <c r="K145" s="83" t="s">
        <v>204</v>
      </c>
      <c r="L145" s="82"/>
      <c r="M145" s="83" t="s">
        <v>723</v>
      </c>
      <c r="N145" s="83" t="s">
        <v>182</v>
      </c>
      <c r="O145" s="83" t="s">
        <v>182</v>
      </c>
      <c r="P145" s="83" t="s">
        <v>182</v>
      </c>
      <c r="Q145" s="83" t="s">
        <v>182</v>
      </c>
      <c r="R145" s="83" t="s">
        <v>296</v>
      </c>
      <c r="S145" s="83" t="s">
        <v>182</v>
      </c>
      <c r="T145" s="83" t="s">
        <v>182</v>
      </c>
      <c r="U145" s="83" t="s">
        <v>182</v>
      </c>
      <c r="V145" s="85"/>
    </row>
    <row r="146">
      <c r="A146" s="83" t="s">
        <v>724</v>
      </c>
      <c r="B146" s="83" t="s">
        <v>297</v>
      </c>
      <c r="C146" s="83">
        <v>13.0</v>
      </c>
      <c r="D146" s="83" t="s">
        <v>186</v>
      </c>
      <c r="E146" s="83" t="s">
        <v>186</v>
      </c>
      <c r="F146" s="83" t="s">
        <v>186</v>
      </c>
      <c r="G146" s="83" t="s">
        <v>186</v>
      </c>
      <c r="H146" s="83" t="s">
        <v>182</v>
      </c>
      <c r="I146" s="83" t="s">
        <v>182</v>
      </c>
      <c r="J146" s="83" t="s">
        <v>182</v>
      </c>
      <c r="K146" s="83" t="s">
        <v>204</v>
      </c>
      <c r="L146" s="82"/>
      <c r="M146" s="83" t="s">
        <v>176</v>
      </c>
      <c r="N146" s="83" t="s">
        <v>188</v>
      </c>
      <c r="O146" s="83" t="s">
        <v>182</v>
      </c>
      <c r="P146" s="83" t="s">
        <v>298</v>
      </c>
      <c r="Q146" s="83" t="s">
        <v>182</v>
      </c>
      <c r="R146" s="83" t="s">
        <v>182</v>
      </c>
      <c r="S146" s="83" t="s">
        <v>182</v>
      </c>
      <c r="T146" s="83" t="s">
        <v>182</v>
      </c>
      <c r="U146" s="83" t="s">
        <v>182</v>
      </c>
      <c r="V146" s="85"/>
    </row>
    <row r="147">
      <c r="A147" s="83" t="s">
        <v>725</v>
      </c>
      <c r="B147" s="83" t="s">
        <v>299</v>
      </c>
      <c r="C147" s="83" t="s">
        <v>300</v>
      </c>
      <c r="D147" s="83" t="s">
        <v>186</v>
      </c>
      <c r="E147" s="83" t="s">
        <v>186</v>
      </c>
      <c r="F147" s="83" t="s">
        <v>186</v>
      </c>
      <c r="G147" s="83" t="s">
        <v>186</v>
      </c>
      <c r="H147" s="83" t="s">
        <v>182</v>
      </c>
      <c r="I147" s="83" t="s">
        <v>182</v>
      </c>
      <c r="J147" s="83" t="s">
        <v>182</v>
      </c>
      <c r="K147" s="83" t="s">
        <v>204</v>
      </c>
      <c r="L147" s="82"/>
      <c r="M147" s="83" t="s">
        <v>182</v>
      </c>
      <c r="N147" s="83" t="s">
        <v>182</v>
      </c>
      <c r="O147" s="83" t="s">
        <v>182</v>
      </c>
      <c r="P147" s="83" t="s">
        <v>182</v>
      </c>
      <c r="Q147" s="83" t="s">
        <v>182</v>
      </c>
      <c r="R147" s="83" t="s">
        <v>182</v>
      </c>
      <c r="S147" s="84" t="s">
        <v>301</v>
      </c>
      <c r="T147" s="83" t="s">
        <v>182</v>
      </c>
      <c r="U147" s="83" t="s">
        <v>182</v>
      </c>
      <c r="V147" s="85"/>
    </row>
    <row r="148">
      <c r="A148" s="83" t="s">
        <v>726</v>
      </c>
      <c r="B148" s="83" t="s">
        <v>382</v>
      </c>
      <c r="C148" s="83" t="s">
        <v>383</v>
      </c>
      <c r="D148" s="83">
        <v>0.5</v>
      </c>
      <c r="E148" s="83">
        <v>0.3</v>
      </c>
      <c r="F148" s="83" t="s">
        <v>384</v>
      </c>
      <c r="G148" s="83" t="s">
        <v>384</v>
      </c>
      <c r="H148" s="83" t="s">
        <v>182</v>
      </c>
      <c r="I148" s="83" t="s">
        <v>182</v>
      </c>
      <c r="J148" s="83" t="s">
        <v>182</v>
      </c>
      <c r="K148" s="83" t="s">
        <v>204</v>
      </c>
      <c r="L148" s="82"/>
      <c r="M148" s="83" t="s">
        <v>679</v>
      </c>
      <c r="N148" s="83" t="s">
        <v>182</v>
      </c>
      <c r="O148" s="83" t="s">
        <v>271</v>
      </c>
      <c r="P148" s="83" t="s">
        <v>182</v>
      </c>
      <c r="Q148" s="83" t="s">
        <v>182</v>
      </c>
      <c r="R148" s="83" t="s">
        <v>182</v>
      </c>
      <c r="S148" s="84" t="s">
        <v>273</v>
      </c>
      <c r="T148" s="83" t="s">
        <v>182</v>
      </c>
      <c r="U148" s="83" t="s">
        <v>182</v>
      </c>
      <c r="V148" s="85"/>
    </row>
    <row r="149">
      <c r="A149" s="83" t="s">
        <v>726</v>
      </c>
      <c r="B149" s="83" t="s">
        <v>382</v>
      </c>
      <c r="C149" s="83" t="s">
        <v>182</v>
      </c>
      <c r="D149" s="83">
        <v>0.0333</v>
      </c>
      <c r="E149" s="83">
        <v>0.0327</v>
      </c>
      <c r="F149" s="83" t="s">
        <v>727</v>
      </c>
      <c r="G149" s="83" t="s">
        <v>728</v>
      </c>
      <c r="H149" s="83" t="s">
        <v>196</v>
      </c>
      <c r="I149" s="83" t="s">
        <v>182</v>
      </c>
      <c r="J149" s="83" t="s">
        <v>182</v>
      </c>
      <c r="K149" s="83" t="s">
        <v>204</v>
      </c>
      <c r="L149" s="82"/>
      <c r="M149" s="83" t="s">
        <v>679</v>
      </c>
      <c r="N149" s="83" t="s">
        <v>182</v>
      </c>
      <c r="O149" s="83" t="s">
        <v>182</v>
      </c>
      <c r="P149" s="83" t="s">
        <v>182</v>
      </c>
      <c r="Q149" s="83" t="s">
        <v>182</v>
      </c>
      <c r="R149" s="83" t="s">
        <v>434</v>
      </c>
      <c r="S149" s="84" t="s">
        <v>435</v>
      </c>
      <c r="T149" s="83" t="s">
        <v>182</v>
      </c>
      <c r="U149" s="83" t="s">
        <v>182</v>
      </c>
      <c r="V149" s="85"/>
    </row>
    <row r="150">
      <c r="A150" s="85"/>
      <c r="B150" s="83">
        <v>1.0</v>
      </c>
      <c r="C150" s="83" t="s">
        <v>380</v>
      </c>
      <c r="D150" s="83">
        <v>100.0</v>
      </c>
      <c r="E150" s="83">
        <v>20.0</v>
      </c>
      <c r="F150" s="83" t="s">
        <v>381</v>
      </c>
      <c r="G150" s="83" t="s">
        <v>381</v>
      </c>
      <c r="H150" s="83" t="s">
        <v>182</v>
      </c>
      <c r="I150" s="83" t="s">
        <v>182</v>
      </c>
      <c r="J150" s="83" t="s">
        <v>182</v>
      </c>
      <c r="K150" s="83" t="s">
        <v>204</v>
      </c>
      <c r="L150" s="82"/>
      <c r="M150" s="83" t="s">
        <v>182</v>
      </c>
      <c r="N150" s="83" t="s">
        <v>182</v>
      </c>
      <c r="O150" s="83" t="s">
        <v>271</v>
      </c>
      <c r="P150" s="83" t="s">
        <v>182</v>
      </c>
      <c r="Q150" s="83" t="s">
        <v>182</v>
      </c>
      <c r="R150" s="83" t="s">
        <v>182</v>
      </c>
      <c r="S150" s="84" t="s">
        <v>273</v>
      </c>
      <c r="T150" s="83" t="s">
        <v>182</v>
      </c>
      <c r="U150" s="83" t="s">
        <v>182</v>
      </c>
      <c r="V150" s="85"/>
    </row>
    <row r="151">
      <c r="A151" s="85"/>
      <c r="B151" s="83">
        <v>2.0</v>
      </c>
      <c r="C151" s="83" t="s">
        <v>388</v>
      </c>
      <c r="D151" s="83">
        <v>1.8</v>
      </c>
      <c r="E151" s="83">
        <v>1.2</v>
      </c>
      <c r="F151" s="83" t="s">
        <v>389</v>
      </c>
      <c r="G151" s="83" t="s">
        <v>389</v>
      </c>
      <c r="H151" s="83" t="s">
        <v>182</v>
      </c>
      <c r="I151" s="83" t="s">
        <v>182</v>
      </c>
      <c r="J151" s="83" t="s">
        <v>182</v>
      </c>
      <c r="K151" s="83" t="s">
        <v>204</v>
      </c>
      <c r="L151" s="82"/>
      <c r="M151" s="83" t="s">
        <v>182</v>
      </c>
      <c r="N151" s="83" t="s">
        <v>182</v>
      </c>
      <c r="O151" s="83" t="s">
        <v>271</v>
      </c>
      <c r="P151" s="83" t="s">
        <v>182</v>
      </c>
      <c r="Q151" s="83" t="s">
        <v>182</v>
      </c>
      <c r="R151" s="83" t="s">
        <v>182</v>
      </c>
      <c r="S151" s="84" t="s">
        <v>273</v>
      </c>
      <c r="T151" s="83" t="s">
        <v>182</v>
      </c>
      <c r="U151" s="83" t="s">
        <v>182</v>
      </c>
      <c r="V151" s="85"/>
    </row>
    <row r="152">
      <c r="A152" s="82"/>
      <c r="B152" s="83">
        <v>3.0</v>
      </c>
      <c r="C152" s="83" t="s">
        <v>390</v>
      </c>
      <c r="D152" s="83">
        <v>0.5</v>
      </c>
      <c r="E152" s="83">
        <v>0.3</v>
      </c>
      <c r="F152" s="83" t="s">
        <v>384</v>
      </c>
      <c r="G152" s="83" t="s">
        <v>384</v>
      </c>
      <c r="H152" s="83" t="s">
        <v>182</v>
      </c>
      <c r="I152" s="83" t="s">
        <v>182</v>
      </c>
      <c r="J152" s="83" t="s">
        <v>182</v>
      </c>
      <c r="K152" s="83" t="s">
        <v>204</v>
      </c>
      <c r="L152" s="82"/>
      <c r="M152" s="83" t="s">
        <v>182</v>
      </c>
      <c r="N152" s="83" t="s">
        <v>182</v>
      </c>
      <c r="O152" s="83" t="s">
        <v>271</v>
      </c>
      <c r="P152" s="83" t="s">
        <v>182</v>
      </c>
      <c r="Q152" s="83" t="s">
        <v>182</v>
      </c>
      <c r="R152" s="83" t="s">
        <v>182</v>
      </c>
      <c r="S152" s="84" t="s">
        <v>273</v>
      </c>
      <c r="T152" s="83" t="s">
        <v>182</v>
      </c>
      <c r="U152" s="83" t="s">
        <v>182</v>
      </c>
      <c r="V152" s="85"/>
    </row>
    <row r="153">
      <c r="A153" s="82"/>
      <c r="B153" s="83">
        <v>4.0</v>
      </c>
      <c r="C153" s="83" t="s">
        <v>391</v>
      </c>
      <c r="D153" s="83">
        <v>0.0017</v>
      </c>
      <c r="E153" s="83">
        <v>0.0011</v>
      </c>
      <c r="F153" s="83" t="s">
        <v>392</v>
      </c>
      <c r="G153" s="83" t="s">
        <v>392</v>
      </c>
      <c r="H153" s="83" t="s">
        <v>182</v>
      </c>
      <c r="I153" s="83" t="s">
        <v>182</v>
      </c>
      <c r="J153" s="83" t="s">
        <v>182</v>
      </c>
      <c r="K153" s="83" t="s">
        <v>204</v>
      </c>
      <c r="L153" s="82"/>
      <c r="M153" s="83" t="s">
        <v>182</v>
      </c>
      <c r="N153" s="83" t="s">
        <v>182</v>
      </c>
      <c r="O153" s="83" t="s">
        <v>271</v>
      </c>
      <c r="P153" s="83" t="s">
        <v>182</v>
      </c>
      <c r="Q153" s="83" t="s">
        <v>182</v>
      </c>
      <c r="R153" s="83" t="s">
        <v>182</v>
      </c>
      <c r="S153" s="84" t="s">
        <v>273</v>
      </c>
      <c r="T153" s="83" t="s">
        <v>182</v>
      </c>
      <c r="U153" s="83" t="s">
        <v>182</v>
      </c>
      <c r="V153" s="85"/>
    </row>
    <row r="154">
      <c r="A154" s="82"/>
      <c r="B154" s="83">
        <v>5.0</v>
      </c>
      <c r="C154" s="83" t="s">
        <v>393</v>
      </c>
      <c r="D154" s="83">
        <v>0.05</v>
      </c>
      <c r="E154" s="83">
        <v>0.03</v>
      </c>
      <c r="F154" s="83" t="s">
        <v>303</v>
      </c>
      <c r="G154" s="83" t="s">
        <v>303</v>
      </c>
      <c r="H154" s="83" t="s">
        <v>182</v>
      </c>
      <c r="I154" s="83" t="s">
        <v>182</v>
      </c>
      <c r="J154" s="83" t="s">
        <v>182</v>
      </c>
      <c r="K154" s="83" t="s">
        <v>204</v>
      </c>
      <c r="L154" s="82"/>
      <c r="M154" s="83" t="s">
        <v>182</v>
      </c>
      <c r="N154" s="83" t="s">
        <v>182</v>
      </c>
      <c r="O154" s="83" t="s">
        <v>271</v>
      </c>
      <c r="P154" s="83" t="s">
        <v>182</v>
      </c>
      <c r="Q154" s="83" t="s">
        <v>182</v>
      </c>
      <c r="R154" s="83" t="s">
        <v>182</v>
      </c>
      <c r="S154" s="84" t="s">
        <v>273</v>
      </c>
      <c r="T154" s="83" t="s">
        <v>182</v>
      </c>
      <c r="U154" s="83" t="s">
        <v>182</v>
      </c>
      <c r="V154" s="85"/>
    </row>
    <row r="155">
      <c r="A155" s="82"/>
      <c r="B155" s="83" t="s">
        <v>359</v>
      </c>
      <c r="C155" s="83">
        <v>0.2</v>
      </c>
      <c r="D155" s="83">
        <v>2.2</v>
      </c>
      <c r="E155" s="83">
        <v>1.76</v>
      </c>
      <c r="F155" s="83" t="s">
        <v>360</v>
      </c>
      <c r="G155" s="83" t="s">
        <v>360</v>
      </c>
      <c r="H155" s="83" t="s">
        <v>182</v>
      </c>
      <c r="I155" s="83" t="s">
        <v>182</v>
      </c>
      <c r="J155" s="83" t="s">
        <v>182</v>
      </c>
      <c r="K155" s="83" t="s">
        <v>204</v>
      </c>
      <c r="L155" s="82"/>
      <c r="M155" s="83" t="s">
        <v>182</v>
      </c>
      <c r="N155" s="83" t="s">
        <v>182</v>
      </c>
      <c r="O155" s="83" t="s">
        <v>203</v>
      </c>
      <c r="P155" s="83" t="s">
        <v>182</v>
      </c>
      <c r="Q155" s="83" t="s">
        <v>182</v>
      </c>
      <c r="R155" s="83" t="s">
        <v>182</v>
      </c>
      <c r="S155" s="84" t="s">
        <v>243</v>
      </c>
      <c r="T155" s="83" t="s">
        <v>182</v>
      </c>
      <c r="U155" s="83" t="s">
        <v>182</v>
      </c>
      <c r="V155" s="85"/>
    </row>
    <row r="156">
      <c r="A156" s="82"/>
      <c r="B156" s="83" t="s">
        <v>359</v>
      </c>
      <c r="C156" s="83" t="s">
        <v>361</v>
      </c>
      <c r="D156" s="83">
        <v>8.85</v>
      </c>
      <c r="E156" s="83">
        <v>7.31</v>
      </c>
      <c r="F156" s="83" t="s">
        <v>363</v>
      </c>
      <c r="G156" s="83" t="s">
        <v>363</v>
      </c>
      <c r="H156" s="83" t="s">
        <v>182</v>
      </c>
      <c r="I156" s="83" t="s">
        <v>182</v>
      </c>
      <c r="J156" s="83" t="s">
        <v>182</v>
      </c>
      <c r="K156" s="83" t="s">
        <v>204</v>
      </c>
      <c r="L156" s="82"/>
      <c r="M156" s="83" t="s">
        <v>182</v>
      </c>
      <c r="N156" s="83" t="s">
        <v>182</v>
      </c>
      <c r="O156" s="83" t="s">
        <v>207</v>
      </c>
      <c r="P156" s="83" t="s">
        <v>182</v>
      </c>
      <c r="Q156" s="83" t="s">
        <v>182</v>
      </c>
      <c r="R156" s="83" t="s">
        <v>182</v>
      </c>
      <c r="S156" s="84" t="s">
        <v>243</v>
      </c>
      <c r="T156" s="83" t="s">
        <v>182</v>
      </c>
      <c r="U156" s="83" t="s">
        <v>182</v>
      </c>
      <c r="V156" s="85"/>
    </row>
    <row r="157">
      <c r="A157" s="82"/>
      <c r="B157" s="83" t="s">
        <v>359</v>
      </c>
      <c r="C157" s="83" t="s">
        <v>361</v>
      </c>
      <c r="D157" s="83">
        <v>9.43</v>
      </c>
      <c r="E157" s="83">
        <v>8.13</v>
      </c>
      <c r="F157" s="83" t="s">
        <v>362</v>
      </c>
      <c r="G157" s="83" t="s">
        <v>362</v>
      </c>
      <c r="H157" s="83" t="s">
        <v>182</v>
      </c>
      <c r="I157" s="83" t="s">
        <v>182</v>
      </c>
      <c r="J157" s="83" t="s">
        <v>182</v>
      </c>
      <c r="K157" s="83" t="s">
        <v>204</v>
      </c>
      <c r="L157" s="82"/>
      <c r="M157" s="83" t="s">
        <v>182</v>
      </c>
      <c r="N157" s="83" t="s">
        <v>182</v>
      </c>
      <c r="O157" s="83" t="s">
        <v>205</v>
      </c>
      <c r="P157" s="83" t="s">
        <v>182</v>
      </c>
      <c r="Q157" s="83" t="s">
        <v>182</v>
      </c>
      <c r="R157" s="83" t="s">
        <v>182</v>
      </c>
      <c r="S157" s="84" t="s">
        <v>243</v>
      </c>
      <c r="T157" s="83" t="s">
        <v>182</v>
      </c>
      <c r="U157" s="83" t="s">
        <v>182</v>
      </c>
      <c r="V157" s="85"/>
    </row>
    <row r="158">
      <c r="A158" s="82"/>
      <c r="B158" s="83" t="s">
        <v>355</v>
      </c>
      <c r="C158" s="83">
        <v>1.0</v>
      </c>
      <c r="D158" s="83">
        <v>0.22</v>
      </c>
      <c r="E158" s="83">
        <v>0.1</v>
      </c>
      <c r="F158" s="83" t="s">
        <v>356</v>
      </c>
      <c r="G158" s="83" t="s">
        <v>356</v>
      </c>
      <c r="H158" s="83" t="s">
        <v>182</v>
      </c>
      <c r="I158" s="83" t="s">
        <v>182</v>
      </c>
      <c r="J158" s="83" t="s">
        <v>182</v>
      </c>
      <c r="K158" s="83" t="s">
        <v>204</v>
      </c>
      <c r="L158" s="82"/>
      <c r="M158" s="83" t="s">
        <v>182</v>
      </c>
      <c r="N158" s="83" t="s">
        <v>182</v>
      </c>
      <c r="O158" s="83" t="s">
        <v>203</v>
      </c>
      <c r="P158" s="83" t="s">
        <v>182</v>
      </c>
      <c r="Q158" s="83" t="s">
        <v>182</v>
      </c>
      <c r="R158" s="83" t="s">
        <v>182</v>
      </c>
      <c r="S158" s="84" t="s">
        <v>243</v>
      </c>
      <c r="T158" s="83" t="s">
        <v>182</v>
      </c>
      <c r="U158" s="83" t="s">
        <v>182</v>
      </c>
      <c r="V158" s="85"/>
    </row>
    <row r="159">
      <c r="A159" s="85"/>
      <c r="B159" s="83" t="s">
        <v>355</v>
      </c>
      <c r="C159" s="83">
        <v>1.0</v>
      </c>
      <c r="D159" s="86">
        <v>0.39</v>
      </c>
      <c r="E159" s="83">
        <v>0.21</v>
      </c>
      <c r="F159" s="83" t="s">
        <v>358</v>
      </c>
      <c r="G159" s="83" t="s">
        <v>358</v>
      </c>
      <c r="H159" s="83" t="s">
        <v>182</v>
      </c>
      <c r="I159" s="83" t="s">
        <v>182</v>
      </c>
      <c r="J159" s="83" t="s">
        <v>182</v>
      </c>
      <c r="K159" s="83" t="s">
        <v>204</v>
      </c>
      <c r="L159" s="82"/>
      <c r="M159" s="83" t="s">
        <v>182</v>
      </c>
      <c r="N159" s="83" t="s">
        <v>182</v>
      </c>
      <c r="O159" s="83" t="s">
        <v>207</v>
      </c>
      <c r="P159" s="83" t="s">
        <v>182</v>
      </c>
      <c r="Q159" s="83" t="s">
        <v>182</v>
      </c>
      <c r="R159" s="83" t="s">
        <v>182</v>
      </c>
      <c r="S159" s="84" t="s">
        <v>243</v>
      </c>
      <c r="T159" s="83" t="s">
        <v>182</v>
      </c>
      <c r="U159" s="83" t="s">
        <v>182</v>
      </c>
      <c r="V159" s="85"/>
    </row>
    <row r="160">
      <c r="A160" s="82"/>
      <c r="B160" s="83" t="s">
        <v>355</v>
      </c>
      <c r="C160" s="83">
        <v>0.4</v>
      </c>
      <c r="D160" s="83">
        <v>0.42</v>
      </c>
      <c r="E160" s="83">
        <v>0.2</v>
      </c>
      <c r="F160" s="83" t="s">
        <v>357</v>
      </c>
      <c r="G160" s="83" t="s">
        <v>357</v>
      </c>
      <c r="H160" s="83" t="s">
        <v>182</v>
      </c>
      <c r="I160" s="83" t="s">
        <v>182</v>
      </c>
      <c r="J160" s="83" t="s">
        <v>182</v>
      </c>
      <c r="K160" s="83" t="s">
        <v>204</v>
      </c>
      <c r="L160" s="82"/>
      <c r="M160" s="83" t="s">
        <v>182</v>
      </c>
      <c r="N160" s="83" t="s">
        <v>182</v>
      </c>
      <c r="O160" s="83" t="s">
        <v>205</v>
      </c>
      <c r="P160" s="83" t="s">
        <v>182</v>
      </c>
      <c r="Q160" s="83" t="s">
        <v>182</v>
      </c>
      <c r="R160" s="83" t="s">
        <v>182</v>
      </c>
      <c r="S160" s="84" t="s">
        <v>243</v>
      </c>
      <c r="T160" s="83" t="s">
        <v>182</v>
      </c>
      <c r="U160" s="83" t="s">
        <v>182</v>
      </c>
      <c r="V160" s="85"/>
    </row>
    <row r="161">
      <c r="A161" s="83" t="s">
        <v>686</v>
      </c>
      <c r="B161" s="83" t="s">
        <v>302</v>
      </c>
      <c r="C161" s="83">
        <v>10.0</v>
      </c>
      <c r="D161" s="83">
        <v>0.05</v>
      </c>
      <c r="E161" s="83">
        <v>0.03</v>
      </c>
      <c r="F161" s="83" t="s">
        <v>303</v>
      </c>
      <c r="G161" s="83" t="s">
        <v>303</v>
      </c>
      <c r="H161" s="83" t="s">
        <v>182</v>
      </c>
      <c r="I161" s="83" t="s">
        <v>182</v>
      </c>
      <c r="J161" s="83" t="s">
        <v>182</v>
      </c>
      <c r="K161" s="83" t="s">
        <v>729</v>
      </c>
      <c r="L161" s="82"/>
      <c r="M161" s="83" t="s">
        <v>216</v>
      </c>
      <c r="N161" s="83" t="s">
        <v>182</v>
      </c>
      <c r="O161" s="83" t="s">
        <v>304</v>
      </c>
      <c r="P161" s="83" t="s">
        <v>182</v>
      </c>
      <c r="Q161" s="83" t="s">
        <v>182</v>
      </c>
      <c r="R161" s="83">
        <v>45.0</v>
      </c>
      <c r="S161" s="83" t="s">
        <v>182</v>
      </c>
      <c r="T161" s="83" t="s">
        <v>182</v>
      </c>
      <c r="U161" s="83" t="s">
        <v>182</v>
      </c>
      <c r="V161" s="85"/>
    </row>
    <row r="162">
      <c r="A162" s="83" t="s">
        <v>686</v>
      </c>
      <c r="B162" s="83" t="s">
        <v>302</v>
      </c>
      <c r="C162" s="83" t="s">
        <v>182</v>
      </c>
      <c r="D162" s="83">
        <v>1.99</v>
      </c>
      <c r="E162" s="83">
        <v>1.35</v>
      </c>
      <c r="F162" s="83" t="s">
        <v>414</v>
      </c>
      <c r="G162" s="83" t="s">
        <v>414</v>
      </c>
      <c r="H162" s="83" t="s">
        <v>182</v>
      </c>
      <c r="I162" s="83" t="s">
        <v>182</v>
      </c>
      <c r="J162" s="83" t="s">
        <v>182</v>
      </c>
      <c r="K162" s="83" t="s">
        <v>729</v>
      </c>
      <c r="L162" s="82"/>
      <c r="M162" s="83" t="s">
        <v>216</v>
      </c>
      <c r="N162" s="83" t="s">
        <v>182</v>
      </c>
      <c r="O162" s="83" t="s">
        <v>205</v>
      </c>
      <c r="P162" s="83" t="s">
        <v>182</v>
      </c>
      <c r="Q162" s="83" t="s">
        <v>182</v>
      </c>
      <c r="R162" s="83" t="s">
        <v>182</v>
      </c>
      <c r="S162" s="83" t="s">
        <v>182</v>
      </c>
      <c r="T162" s="83" t="s">
        <v>182</v>
      </c>
      <c r="U162" s="83" t="s">
        <v>182</v>
      </c>
      <c r="V162" s="85"/>
    </row>
    <row r="163">
      <c r="A163" s="83" t="s">
        <v>686</v>
      </c>
      <c r="B163" s="83" t="s">
        <v>302</v>
      </c>
      <c r="C163" s="83" t="s">
        <v>182</v>
      </c>
      <c r="D163" s="83">
        <v>3.61</v>
      </c>
      <c r="E163" s="83">
        <v>2.29</v>
      </c>
      <c r="F163" s="83" t="s">
        <v>415</v>
      </c>
      <c r="G163" s="83" t="s">
        <v>415</v>
      </c>
      <c r="H163" s="83" t="s">
        <v>182</v>
      </c>
      <c r="I163" s="83" t="s">
        <v>182</v>
      </c>
      <c r="J163" s="83" t="s">
        <v>182</v>
      </c>
      <c r="K163" s="83" t="s">
        <v>729</v>
      </c>
      <c r="L163" s="82"/>
      <c r="M163" s="83" t="s">
        <v>216</v>
      </c>
      <c r="N163" s="83" t="s">
        <v>182</v>
      </c>
      <c r="O163" s="83" t="s">
        <v>207</v>
      </c>
      <c r="P163" s="83" t="s">
        <v>182</v>
      </c>
      <c r="Q163" s="83" t="s">
        <v>182</v>
      </c>
      <c r="R163" s="83" t="s">
        <v>182</v>
      </c>
      <c r="S163" s="83" t="s">
        <v>182</v>
      </c>
      <c r="T163" s="83" t="s">
        <v>182</v>
      </c>
      <c r="U163" s="83" t="s">
        <v>182</v>
      </c>
      <c r="V163" s="85"/>
    </row>
    <row r="164">
      <c r="A164" s="83" t="s">
        <v>730</v>
      </c>
      <c r="B164" s="83" t="s">
        <v>306</v>
      </c>
      <c r="C164" s="83" t="s">
        <v>731</v>
      </c>
      <c r="D164" s="83" t="s">
        <v>186</v>
      </c>
      <c r="E164" s="83" t="s">
        <v>186</v>
      </c>
      <c r="F164" s="83" t="s">
        <v>186</v>
      </c>
      <c r="G164" s="83" t="s">
        <v>186</v>
      </c>
      <c r="H164" s="83" t="s">
        <v>182</v>
      </c>
      <c r="I164" s="83" t="s">
        <v>182</v>
      </c>
      <c r="J164" s="83" t="s">
        <v>182</v>
      </c>
      <c r="K164" s="83" t="s">
        <v>307</v>
      </c>
      <c r="L164" s="82"/>
      <c r="M164" s="83" t="s">
        <v>308</v>
      </c>
      <c r="N164" s="83" t="s">
        <v>182</v>
      </c>
      <c r="O164" s="83" t="s">
        <v>182</v>
      </c>
      <c r="P164" s="83" t="s">
        <v>182</v>
      </c>
      <c r="Q164" s="83" t="s">
        <v>182</v>
      </c>
      <c r="R164" s="83">
        <v>55.0</v>
      </c>
      <c r="S164" s="83" t="s">
        <v>182</v>
      </c>
      <c r="T164" s="83" t="s">
        <v>182</v>
      </c>
      <c r="U164" s="83" t="s">
        <v>182</v>
      </c>
      <c r="V164" s="85"/>
    </row>
    <row r="165">
      <c r="A165" s="83" t="s">
        <v>701</v>
      </c>
      <c r="B165" s="83" t="s">
        <v>250</v>
      </c>
      <c r="C165" s="83">
        <v>9.8</v>
      </c>
      <c r="D165" s="83">
        <v>0.005178</v>
      </c>
      <c r="E165" s="83">
        <v>0.005178</v>
      </c>
      <c r="F165" s="83">
        <v>0.005178</v>
      </c>
      <c r="G165" s="83">
        <v>5178.0</v>
      </c>
      <c r="H165" s="83" t="s">
        <v>196</v>
      </c>
      <c r="I165" s="83" t="s">
        <v>182</v>
      </c>
      <c r="J165" s="83" t="s">
        <v>182</v>
      </c>
      <c r="K165" s="83" t="s">
        <v>732</v>
      </c>
      <c r="L165" s="82"/>
      <c r="M165" s="83" t="s">
        <v>182</v>
      </c>
      <c r="N165" s="83" t="s">
        <v>182</v>
      </c>
      <c r="O165" s="83" t="s">
        <v>251</v>
      </c>
      <c r="P165" s="83" t="s">
        <v>182</v>
      </c>
      <c r="Q165" s="83" t="s">
        <v>182</v>
      </c>
      <c r="R165" s="84" t="s">
        <v>733</v>
      </c>
      <c r="S165" s="83" t="s">
        <v>182</v>
      </c>
      <c r="T165" s="83" t="s">
        <v>182</v>
      </c>
      <c r="U165" s="83" t="s">
        <v>182</v>
      </c>
      <c r="V165" s="85"/>
    </row>
    <row r="166">
      <c r="A166" s="83" t="s">
        <v>734</v>
      </c>
      <c r="B166" s="83" t="s">
        <v>735</v>
      </c>
      <c r="C166" s="83" t="s">
        <v>736</v>
      </c>
      <c r="D166" s="83" t="s">
        <v>186</v>
      </c>
      <c r="E166" s="83" t="s">
        <v>186</v>
      </c>
      <c r="F166" s="83" t="s">
        <v>186</v>
      </c>
      <c r="G166" s="83" t="s">
        <v>186</v>
      </c>
      <c r="H166" s="83" t="s">
        <v>182</v>
      </c>
      <c r="I166" s="83" t="s">
        <v>182</v>
      </c>
      <c r="J166" s="83" t="s">
        <v>182</v>
      </c>
      <c r="K166" s="83" t="s">
        <v>737</v>
      </c>
      <c r="L166" s="82"/>
      <c r="M166" s="83" t="s">
        <v>176</v>
      </c>
      <c r="N166" s="83" t="s">
        <v>188</v>
      </c>
      <c r="O166" s="83" t="s">
        <v>182</v>
      </c>
      <c r="P166" s="83">
        <v>2019.0</v>
      </c>
      <c r="Q166" s="83" t="s">
        <v>182</v>
      </c>
      <c r="R166" s="83" t="s">
        <v>182</v>
      </c>
      <c r="S166" s="84" t="s">
        <v>738</v>
      </c>
      <c r="T166" s="83" t="s">
        <v>182</v>
      </c>
      <c r="U166" s="83" t="s">
        <v>182</v>
      </c>
      <c r="V166" s="85"/>
    </row>
    <row r="167">
      <c r="A167" s="85"/>
      <c r="B167" s="83">
        <v>10.0</v>
      </c>
      <c r="C167" s="83" t="s">
        <v>182</v>
      </c>
      <c r="D167" s="83">
        <v>0.38</v>
      </c>
      <c r="E167" s="83">
        <v>0.38</v>
      </c>
      <c r="F167" s="83">
        <v>0.38</v>
      </c>
      <c r="G167" s="83">
        <v>0.38</v>
      </c>
      <c r="H167" s="83" t="s">
        <v>182</v>
      </c>
      <c r="I167" s="83" t="s">
        <v>330</v>
      </c>
      <c r="J167" s="83" t="s">
        <v>331</v>
      </c>
      <c r="K167" s="83" t="s">
        <v>739</v>
      </c>
      <c r="L167" s="82"/>
      <c r="M167" s="83" t="s">
        <v>740</v>
      </c>
      <c r="N167" s="83" t="s">
        <v>182</v>
      </c>
      <c r="O167" s="83" t="s">
        <v>182</v>
      </c>
      <c r="P167" s="83" t="s">
        <v>182</v>
      </c>
      <c r="Q167" s="83" t="s">
        <v>182</v>
      </c>
      <c r="R167" s="83" t="s">
        <v>182</v>
      </c>
      <c r="S167" s="84" t="s">
        <v>332</v>
      </c>
      <c r="T167" s="83" t="s">
        <v>182</v>
      </c>
      <c r="U167" s="83" t="s">
        <v>182</v>
      </c>
      <c r="V167" s="85"/>
    </row>
    <row r="168">
      <c r="A168" s="85"/>
      <c r="B168" s="83">
        <v>15.0</v>
      </c>
      <c r="C168" s="83" t="s">
        <v>182</v>
      </c>
      <c r="D168" s="83">
        <v>0.07</v>
      </c>
      <c r="E168" s="83">
        <v>0.07</v>
      </c>
      <c r="F168" s="83">
        <v>0.07</v>
      </c>
      <c r="G168" s="83">
        <v>0.07</v>
      </c>
      <c r="H168" s="83" t="s">
        <v>182</v>
      </c>
      <c r="I168" s="83" t="s">
        <v>333</v>
      </c>
      <c r="J168" s="83" t="s">
        <v>334</v>
      </c>
      <c r="K168" s="83" t="s">
        <v>739</v>
      </c>
      <c r="L168" s="82"/>
      <c r="M168" s="83" t="s">
        <v>740</v>
      </c>
      <c r="N168" s="83" t="s">
        <v>182</v>
      </c>
      <c r="O168" s="83" t="s">
        <v>182</v>
      </c>
      <c r="P168" s="83" t="s">
        <v>182</v>
      </c>
      <c r="Q168" s="83" t="s">
        <v>182</v>
      </c>
      <c r="R168" s="83" t="s">
        <v>182</v>
      </c>
      <c r="S168" s="84" t="s">
        <v>332</v>
      </c>
      <c r="T168" s="83" t="s">
        <v>182</v>
      </c>
      <c r="U168" s="83" t="s">
        <v>182</v>
      </c>
      <c r="V168" s="85"/>
    </row>
    <row r="169">
      <c r="A169" s="83" t="s">
        <v>741</v>
      </c>
      <c r="B169" s="83" t="s">
        <v>742</v>
      </c>
      <c r="C169" s="83" t="s">
        <v>743</v>
      </c>
      <c r="D169" s="83" t="s">
        <v>186</v>
      </c>
      <c r="E169" s="83" t="s">
        <v>186</v>
      </c>
      <c r="F169" s="83" t="s">
        <v>186</v>
      </c>
      <c r="G169" s="83" t="s">
        <v>186</v>
      </c>
      <c r="H169" s="83" t="s">
        <v>182</v>
      </c>
      <c r="I169" s="83" t="s">
        <v>182</v>
      </c>
      <c r="J169" s="83" t="s">
        <v>182</v>
      </c>
      <c r="K169" s="83" t="s">
        <v>744</v>
      </c>
      <c r="L169" s="82"/>
      <c r="M169" s="83" t="s">
        <v>540</v>
      </c>
      <c r="N169" s="83" t="s">
        <v>182</v>
      </c>
      <c r="O169" s="83" t="s">
        <v>182</v>
      </c>
      <c r="P169" s="83" t="s">
        <v>182</v>
      </c>
      <c r="Q169" s="83" t="s">
        <v>182</v>
      </c>
      <c r="R169" s="83">
        <v>59.0</v>
      </c>
      <c r="S169" s="84" t="s">
        <v>745</v>
      </c>
      <c r="T169" s="83" t="s">
        <v>182</v>
      </c>
      <c r="U169" s="83" t="s">
        <v>182</v>
      </c>
      <c r="V169" s="85"/>
    </row>
    <row r="170">
      <c r="A170" s="83" t="s">
        <v>577</v>
      </c>
      <c r="B170" s="83" t="s">
        <v>578</v>
      </c>
      <c r="C170" s="83">
        <v>0.6</v>
      </c>
      <c r="D170" s="83" t="s">
        <v>502</v>
      </c>
      <c r="E170" s="83" t="s">
        <v>502</v>
      </c>
      <c r="F170" s="83" t="s">
        <v>502</v>
      </c>
      <c r="G170" s="83" t="s">
        <v>502</v>
      </c>
      <c r="H170" s="83" t="s">
        <v>746</v>
      </c>
      <c r="I170" s="83" t="s">
        <v>747</v>
      </c>
      <c r="J170" s="83" t="s">
        <v>748</v>
      </c>
      <c r="K170" s="83" t="s">
        <v>744</v>
      </c>
      <c r="L170" s="82"/>
      <c r="M170" s="83" t="s">
        <v>182</v>
      </c>
      <c r="N170" s="83" t="s">
        <v>182</v>
      </c>
      <c r="O170" s="83" t="s">
        <v>182</v>
      </c>
      <c r="P170" s="83" t="s">
        <v>182</v>
      </c>
      <c r="Q170" s="83" t="s">
        <v>182</v>
      </c>
      <c r="R170" s="83" t="s">
        <v>182</v>
      </c>
      <c r="S170" s="83" t="s">
        <v>182</v>
      </c>
      <c r="T170" s="83" t="s">
        <v>182</v>
      </c>
      <c r="U170" s="84" t="s">
        <v>749</v>
      </c>
      <c r="V170" s="85"/>
    </row>
    <row r="171">
      <c r="A171" s="83" t="s">
        <v>750</v>
      </c>
      <c r="B171" s="83" t="s">
        <v>751</v>
      </c>
      <c r="C171" s="83">
        <v>3.9</v>
      </c>
      <c r="D171" s="83" t="s">
        <v>186</v>
      </c>
      <c r="E171" s="83" t="s">
        <v>186</v>
      </c>
      <c r="F171" s="83" t="s">
        <v>186</v>
      </c>
      <c r="G171" s="83" t="s">
        <v>186</v>
      </c>
      <c r="H171" s="83" t="s">
        <v>182</v>
      </c>
      <c r="I171" s="83" t="s">
        <v>182</v>
      </c>
      <c r="J171" s="83" t="s">
        <v>182</v>
      </c>
      <c r="K171" s="83" t="s">
        <v>744</v>
      </c>
      <c r="L171" s="82"/>
      <c r="M171" s="83" t="s">
        <v>176</v>
      </c>
      <c r="N171" s="83" t="s">
        <v>188</v>
      </c>
      <c r="O171" s="83" t="s">
        <v>182</v>
      </c>
      <c r="P171" s="83">
        <v>2022.0</v>
      </c>
      <c r="Q171" s="83" t="s">
        <v>182</v>
      </c>
      <c r="R171" s="83" t="s">
        <v>182</v>
      </c>
      <c r="S171" s="83" t="s">
        <v>182</v>
      </c>
      <c r="T171" s="83" t="s">
        <v>182</v>
      </c>
      <c r="U171" s="83" t="s">
        <v>182</v>
      </c>
      <c r="V171" s="85"/>
    </row>
    <row r="172">
      <c r="A172" s="83" t="s">
        <v>752</v>
      </c>
      <c r="B172" s="83" t="s">
        <v>753</v>
      </c>
      <c r="C172" s="83">
        <v>25.0</v>
      </c>
      <c r="D172" s="83" t="s">
        <v>186</v>
      </c>
      <c r="E172" s="83" t="s">
        <v>186</v>
      </c>
      <c r="F172" s="83" t="s">
        <v>186</v>
      </c>
      <c r="G172" s="83" t="s">
        <v>186</v>
      </c>
      <c r="H172" s="83" t="s">
        <v>182</v>
      </c>
      <c r="I172" s="83" t="s">
        <v>182</v>
      </c>
      <c r="J172" s="83" t="s">
        <v>182</v>
      </c>
      <c r="K172" s="83" t="s">
        <v>744</v>
      </c>
      <c r="L172" s="82"/>
      <c r="M172" s="83" t="s">
        <v>540</v>
      </c>
      <c r="N172" s="83" t="s">
        <v>182</v>
      </c>
      <c r="O172" s="83" t="s">
        <v>182</v>
      </c>
      <c r="P172" s="83" t="s">
        <v>182</v>
      </c>
      <c r="Q172" s="83" t="s">
        <v>182</v>
      </c>
      <c r="R172" s="83">
        <v>60.0</v>
      </c>
      <c r="S172" s="83" t="s">
        <v>182</v>
      </c>
      <c r="T172" s="83" t="s">
        <v>182</v>
      </c>
      <c r="U172" s="83" t="s">
        <v>182</v>
      </c>
      <c r="V172" s="85"/>
    </row>
    <row r="173">
      <c r="A173" s="83" t="s">
        <v>754</v>
      </c>
      <c r="B173" s="83" t="s">
        <v>755</v>
      </c>
      <c r="C173" s="83" t="s">
        <v>756</v>
      </c>
      <c r="D173" s="83" t="s">
        <v>186</v>
      </c>
      <c r="E173" s="83" t="s">
        <v>186</v>
      </c>
      <c r="F173" s="83" t="s">
        <v>186</v>
      </c>
      <c r="G173" s="83" t="s">
        <v>186</v>
      </c>
      <c r="H173" s="83" t="s">
        <v>182</v>
      </c>
      <c r="I173" s="83" t="s">
        <v>182</v>
      </c>
      <c r="J173" s="83" t="s">
        <v>182</v>
      </c>
      <c r="K173" s="83" t="s">
        <v>757</v>
      </c>
      <c r="L173" s="82"/>
      <c r="M173" s="83" t="s">
        <v>758</v>
      </c>
      <c r="N173" s="83" t="s">
        <v>182</v>
      </c>
      <c r="O173" s="83" t="s">
        <v>182</v>
      </c>
      <c r="P173" s="83" t="s">
        <v>182</v>
      </c>
      <c r="Q173" s="83" t="s">
        <v>182</v>
      </c>
      <c r="R173" s="83">
        <v>56.0</v>
      </c>
      <c r="S173" s="83" t="s">
        <v>182</v>
      </c>
      <c r="T173" s="83" t="s">
        <v>182</v>
      </c>
      <c r="U173" s="83" t="s">
        <v>182</v>
      </c>
      <c r="V173" s="85"/>
    </row>
    <row r="174">
      <c r="A174" s="83" t="s">
        <v>759</v>
      </c>
      <c r="B174" s="83" t="s">
        <v>760</v>
      </c>
      <c r="C174" s="83">
        <v>0.6</v>
      </c>
      <c r="D174" s="83" t="s">
        <v>186</v>
      </c>
      <c r="E174" s="83" t="s">
        <v>186</v>
      </c>
      <c r="F174" s="83" t="s">
        <v>186</v>
      </c>
      <c r="G174" s="83" t="s">
        <v>186</v>
      </c>
      <c r="H174" s="83" t="s">
        <v>182</v>
      </c>
      <c r="I174" s="83" t="s">
        <v>182</v>
      </c>
      <c r="J174" s="83" t="s">
        <v>182</v>
      </c>
      <c r="K174" s="83" t="s">
        <v>757</v>
      </c>
      <c r="L174" s="82"/>
      <c r="M174" s="83" t="s">
        <v>761</v>
      </c>
      <c r="N174" s="83" t="s">
        <v>182</v>
      </c>
      <c r="O174" s="83" t="s">
        <v>182</v>
      </c>
      <c r="P174" s="83" t="s">
        <v>182</v>
      </c>
      <c r="Q174" s="83" t="s">
        <v>182</v>
      </c>
      <c r="R174" s="83">
        <v>63.0</v>
      </c>
      <c r="S174" s="83" t="s">
        <v>182</v>
      </c>
      <c r="T174" s="83" t="s">
        <v>182</v>
      </c>
      <c r="U174" s="83" t="s">
        <v>182</v>
      </c>
      <c r="V174" s="85"/>
    </row>
    <row r="175">
      <c r="A175" s="83" t="s">
        <v>750</v>
      </c>
      <c r="B175" s="83" t="s">
        <v>751</v>
      </c>
      <c r="C175" s="83">
        <v>1.3</v>
      </c>
      <c r="D175" s="83" t="s">
        <v>186</v>
      </c>
      <c r="E175" s="83" t="s">
        <v>186</v>
      </c>
      <c r="F175" s="83" t="s">
        <v>186</v>
      </c>
      <c r="G175" s="83" t="s">
        <v>186</v>
      </c>
      <c r="H175" s="83" t="s">
        <v>182</v>
      </c>
      <c r="I175" s="83" t="s">
        <v>182</v>
      </c>
      <c r="J175" s="83" t="s">
        <v>182</v>
      </c>
      <c r="K175" s="83" t="s">
        <v>762</v>
      </c>
      <c r="L175" s="82"/>
      <c r="M175" s="83" t="s">
        <v>176</v>
      </c>
      <c r="N175" s="83" t="s">
        <v>188</v>
      </c>
      <c r="O175" s="83" t="s">
        <v>182</v>
      </c>
      <c r="P175" s="83">
        <v>2022.0</v>
      </c>
      <c r="Q175" s="83" t="s">
        <v>182</v>
      </c>
      <c r="R175" s="83" t="s">
        <v>182</v>
      </c>
      <c r="S175" s="83" t="s">
        <v>182</v>
      </c>
      <c r="T175" s="83" t="s">
        <v>182</v>
      </c>
      <c r="U175" s="83" t="s">
        <v>182</v>
      </c>
      <c r="V175" s="85"/>
    </row>
    <row r="176">
      <c r="A176" s="82"/>
      <c r="B176" s="83" t="s">
        <v>763</v>
      </c>
      <c r="C176" s="83">
        <v>1.0</v>
      </c>
      <c r="D176" s="86">
        <v>2.44E-5</v>
      </c>
      <c r="E176" s="86">
        <v>2.44E-5</v>
      </c>
      <c r="F176" s="83">
        <v>2.4E-5</v>
      </c>
      <c r="G176" s="83">
        <v>2.4E-5</v>
      </c>
      <c r="H176" s="83" t="s">
        <v>182</v>
      </c>
      <c r="I176" s="83">
        <v>0.0547</v>
      </c>
      <c r="J176" s="83">
        <v>37.3</v>
      </c>
      <c r="K176" s="83" t="s">
        <v>762</v>
      </c>
      <c r="L176" s="82"/>
      <c r="M176" s="83" t="s">
        <v>540</v>
      </c>
      <c r="N176" s="83" t="s">
        <v>182</v>
      </c>
      <c r="O176" s="83" t="s">
        <v>182</v>
      </c>
      <c r="P176" s="83" t="s">
        <v>182</v>
      </c>
      <c r="Q176" s="83" t="s">
        <v>182</v>
      </c>
      <c r="R176" s="83" t="s">
        <v>764</v>
      </c>
      <c r="S176" s="84" t="s">
        <v>765</v>
      </c>
      <c r="T176" s="83" t="s">
        <v>569</v>
      </c>
      <c r="U176" s="83" t="s">
        <v>766</v>
      </c>
      <c r="V176" s="85"/>
    </row>
    <row r="177">
      <c r="A177" s="83" t="s">
        <v>750</v>
      </c>
      <c r="B177" s="83" t="s">
        <v>751</v>
      </c>
      <c r="C177" s="83">
        <v>1.6</v>
      </c>
      <c r="D177" s="83" t="s">
        <v>186</v>
      </c>
      <c r="E177" s="83" t="s">
        <v>186</v>
      </c>
      <c r="F177" s="83" t="s">
        <v>186</v>
      </c>
      <c r="G177" s="83" t="s">
        <v>186</v>
      </c>
      <c r="H177" s="83" t="s">
        <v>182</v>
      </c>
      <c r="I177" s="83" t="s">
        <v>182</v>
      </c>
      <c r="J177" s="83" t="s">
        <v>182</v>
      </c>
      <c r="K177" s="83" t="s">
        <v>767</v>
      </c>
      <c r="L177" s="82"/>
      <c r="M177" s="83" t="s">
        <v>176</v>
      </c>
      <c r="N177" s="83" t="s">
        <v>188</v>
      </c>
      <c r="O177" s="83" t="s">
        <v>182</v>
      </c>
      <c r="P177" s="83">
        <v>2022.0</v>
      </c>
      <c r="Q177" s="83" t="s">
        <v>182</v>
      </c>
      <c r="R177" s="83" t="s">
        <v>182</v>
      </c>
      <c r="S177" s="83" t="s">
        <v>182</v>
      </c>
      <c r="T177" s="83" t="s">
        <v>182</v>
      </c>
      <c r="U177" s="83" t="s">
        <v>182</v>
      </c>
      <c r="V177" s="85"/>
    </row>
    <row r="178">
      <c r="A178" s="85"/>
      <c r="B178" s="83" t="s">
        <v>768</v>
      </c>
      <c r="C178" s="83">
        <v>5.0</v>
      </c>
      <c r="D178" s="86" t="s">
        <v>186</v>
      </c>
      <c r="E178" s="83" t="s">
        <v>186</v>
      </c>
      <c r="F178" s="83" t="s">
        <v>186</v>
      </c>
      <c r="G178" s="83" t="s">
        <v>186</v>
      </c>
      <c r="H178" s="83" t="s">
        <v>182</v>
      </c>
      <c r="I178" s="83" t="s">
        <v>182</v>
      </c>
      <c r="J178" s="83" t="s">
        <v>182</v>
      </c>
      <c r="K178" s="83" t="s">
        <v>769</v>
      </c>
      <c r="L178" s="82"/>
      <c r="M178" s="83" t="s">
        <v>770</v>
      </c>
      <c r="N178" s="83" t="s">
        <v>182</v>
      </c>
      <c r="O178" s="83" t="s">
        <v>182</v>
      </c>
      <c r="P178" s="83" t="s">
        <v>182</v>
      </c>
      <c r="Q178" s="83" t="s">
        <v>182</v>
      </c>
      <c r="R178" s="83">
        <v>61.0</v>
      </c>
      <c r="S178" s="83" t="s">
        <v>182</v>
      </c>
      <c r="T178" s="83" t="s">
        <v>182</v>
      </c>
      <c r="U178" s="83" t="s">
        <v>182</v>
      </c>
      <c r="V178" s="85"/>
    </row>
    <row r="179">
      <c r="A179" s="82"/>
      <c r="B179" s="83" t="s">
        <v>768</v>
      </c>
      <c r="C179" s="83">
        <v>2.0</v>
      </c>
      <c r="D179" s="86">
        <v>0.127055</v>
      </c>
      <c r="E179" s="83">
        <v>0.125155</v>
      </c>
      <c r="F179" s="83" t="s">
        <v>771</v>
      </c>
      <c r="G179" s="83" t="s">
        <v>772</v>
      </c>
      <c r="H179" s="83" t="s">
        <v>182</v>
      </c>
      <c r="I179" s="83" t="s">
        <v>182</v>
      </c>
      <c r="J179" s="83" t="s">
        <v>182</v>
      </c>
      <c r="K179" s="83" t="s">
        <v>769</v>
      </c>
      <c r="L179" s="82"/>
      <c r="M179" s="83" t="s">
        <v>770</v>
      </c>
      <c r="N179" s="83" t="s">
        <v>182</v>
      </c>
      <c r="O179" s="83" t="s">
        <v>182</v>
      </c>
      <c r="P179" s="83" t="s">
        <v>182</v>
      </c>
      <c r="Q179" s="83" t="s">
        <v>182</v>
      </c>
      <c r="R179" s="83" t="s">
        <v>182</v>
      </c>
      <c r="S179" s="83" t="s">
        <v>182</v>
      </c>
      <c r="T179" s="83" t="s">
        <v>182</v>
      </c>
      <c r="U179" s="84" t="s">
        <v>773</v>
      </c>
      <c r="V179" s="85"/>
    </row>
    <row r="180">
      <c r="A180" s="83" t="s">
        <v>774</v>
      </c>
      <c r="B180" s="83" t="s">
        <v>775</v>
      </c>
      <c r="C180" s="83">
        <v>48.0</v>
      </c>
      <c r="D180" s="83" t="s">
        <v>182</v>
      </c>
      <c r="E180" s="83" t="s">
        <v>182</v>
      </c>
      <c r="F180" s="83" t="s">
        <v>182</v>
      </c>
      <c r="G180" s="83" t="s">
        <v>182</v>
      </c>
      <c r="H180" s="83" t="s">
        <v>182</v>
      </c>
      <c r="I180" s="83" t="s">
        <v>182</v>
      </c>
      <c r="J180" s="83" t="s">
        <v>182</v>
      </c>
      <c r="K180" s="83" t="s">
        <v>769</v>
      </c>
      <c r="L180" s="82"/>
      <c r="M180" s="83" t="s">
        <v>776</v>
      </c>
      <c r="N180" s="83" t="s">
        <v>182</v>
      </c>
      <c r="O180" s="83" t="s">
        <v>182</v>
      </c>
      <c r="P180" s="83" t="s">
        <v>182</v>
      </c>
      <c r="Q180" s="83" t="s">
        <v>182</v>
      </c>
      <c r="R180" s="83">
        <v>66.0</v>
      </c>
      <c r="S180" s="83" t="s">
        <v>182</v>
      </c>
      <c r="T180" s="83" t="s">
        <v>182</v>
      </c>
      <c r="U180" s="83" t="s">
        <v>182</v>
      </c>
      <c r="V180" s="85"/>
    </row>
    <row r="181">
      <c r="A181" s="85"/>
      <c r="B181" s="83" t="s">
        <v>777</v>
      </c>
      <c r="C181" s="83">
        <v>1.9</v>
      </c>
      <c r="D181" s="83" t="s">
        <v>186</v>
      </c>
      <c r="E181" s="83" t="s">
        <v>186</v>
      </c>
      <c r="F181" s="83" t="s">
        <v>186</v>
      </c>
      <c r="G181" s="83" t="s">
        <v>186</v>
      </c>
      <c r="H181" s="83" t="s">
        <v>182</v>
      </c>
      <c r="I181" s="83" t="s">
        <v>182</v>
      </c>
      <c r="J181" s="83" t="s">
        <v>182</v>
      </c>
      <c r="K181" s="83" t="s">
        <v>769</v>
      </c>
      <c r="L181" s="82"/>
      <c r="M181" s="83" t="s">
        <v>770</v>
      </c>
      <c r="N181" s="83" t="s">
        <v>182</v>
      </c>
      <c r="O181" s="83" t="s">
        <v>182</v>
      </c>
      <c r="P181" s="83" t="s">
        <v>182</v>
      </c>
      <c r="Q181" s="83" t="s">
        <v>182</v>
      </c>
      <c r="R181" s="83">
        <v>64.0</v>
      </c>
      <c r="S181" s="83" t="s">
        <v>182</v>
      </c>
      <c r="T181" s="83" t="s">
        <v>182</v>
      </c>
      <c r="U181" s="83" t="s">
        <v>569</v>
      </c>
      <c r="V181" s="85"/>
    </row>
    <row r="182">
      <c r="A182" s="83" t="s">
        <v>750</v>
      </c>
      <c r="B182" s="83" t="s">
        <v>751</v>
      </c>
      <c r="C182" s="83">
        <v>8.3</v>
      </c>
      <c r="D182" s="83" t="s">
        <v>186</v>
      </c>
      <c r="E182" s="83" t="s">
        <v>186</v>
      </c>
      <c r="F182" s="83" t="s">
        <v>186</v>
      </c>
      <c r="G182" s="83" t="s">
        <v>186</v>
      </c>
      <c r="H182" s="83" t="s">
        <v>182</v>
      </c>
      <c r="I182" s="83" t="s">
        <v>182</v>
      </c>
      <c r="J182" s="83" t="s">
        <v>182</v>
      </c>
      <c r="K182" s="83" t="s">
        <v>769</v>
      </c>
      <c r="L182" s="82"/>
      <c r="M182" s="83" t="s">
        <v>176</v>
      </c>
      <c r="N182" s="83" t="s">
        <v>188</v>
      </c>
      <c r="O182" s="83" t="s">
        <v>182</v>
      </c>
      <c r="P182" s="83">
        <v>2022.0</v>
      </c>
      <c r="Q182" s="83" t="s">
        <v>182</v>
      </c>
      <c r="R182" s="83" t="s">
        <v>182</v>
      </c>
      <c r="S182" s="83" t="s">
        <v>182</v>
      </c>
      <c r="T182" s="83" t="s">
        <v>182</v>
      </c>
      <c r="U182" s="83" t="s">
        <v>182</v>
      </c>
      <c r="V182" s="85"/>
    </row>
    <row r="183">
      <c r="A183" s="83" t="s">
        <v>778</v>
      </c>
      <c r="B183" s="83" t="s">
        <v>779</v>
      </c>
      <c r="C183" s="83" t="s">
        <v>780</v>
      </c>
      <c r="D183" s="83" t="s">
        <v>186</v>
      </c>
      <c r="E183" s="83" t="s">
        <v>186</v>
      </c>
      <c r="F183" s="83" t="s">
        <v>186</v>
      </c>
      <c r="G183" s="83" t="s">
        <v>186</v>
      </c>
      <c r="H183" s="83" t="s">
        <v>182</v>
      </c>
      <c r="I183" s="83" t="s">
        <v>182</v>
      </c>
      <c r="J183" s="83" t="s">
        <v>182</v>
      </c>
      <c r="K183" s="83" t="s">
        <v>769</v>
      </c>
      <c r="L183" s="82"/>
      <c r="M183" s="83" t="s">
        <v>770</v>
      </c>
      <c r="N183" s="83" t="s">
        <v>182</v>
      </c>
      <c r="O183" s="83" t="s">
        <v>182</v>
      </c>
      <c r="P183" s="83" t="s">
        <v>182</v>
      </c>
      <c r="Q183" s="83" t="s">
        <v>182</v>
      </c>
      <c r="R183" s="83">
        <v>62.0</v>
      </c>
      <c r="S183" s="83" t="s">
        <v>182</v>
      </c>
      <c r="T183" s="83" t="s">
        <v>182</v>
      </c>
      <c r="U183" s="83" t="s">
        <v>182</v>
      </c>
      <c r="V183" s="85"/>
    </row>
    <row r="184">
      <c r="A184" s="82"/>
      <c r="B184" s="83" t="s">
        <v>781</v>
      </c>
      <c r="C184" s="83" t="s">
        <v>782</v>
      </c>
      <c r="D184" s="83">
        <v>0.04512</v>
      </c>
      <c r="E184" s="83">
        <v>0.04428</v>
      </c>
      <c r="F184" s="83" t="s">
        <v>783</v>
      </c>
      <c r="G184" s="83" t="s">
        <v>784</v>
      </c>
      <c r="H184" s="83" t="s">
        <v>196</v>
      </c>
      <c r="I184" s="83" t="s">
        <v>182</v>
      </c>
      <c r="J184" s="83" t="s">
        <v>182</v>
      </c>
      <c r="K184" s="83" t="s">
        <v>769</v>
      </c>
      <c r="L184" s="82"/>
      <c r="M184" s="83" t="s">
        <v>182</v>
      </c>
      <c r="N184" s="83" t="s">
        <v>182</v>
      </c>
      <c r="O184" s="83" t="s">
        <v>182</v>
      </c>
      <c r="P184" s="83" t="s">
        <v>182</v>
      </c>
      <c r="Q184" s="83" t="s">
        <v>182</v>
      </c>
      <c r="R184" s="83" t="s">
        <v>182</v>
      </c>
      <c r="S184" s="83" t="s">
        <v>182</v>
      </c>
      <c r="T184" s="83" t="s">
        <v>182</v>
      </c>
      <c r="U184" s="84" t="s">
        <v>773</v>
      </c>
      <c r="V184" s="85"/>
    </row>
    <row r="185">
      <c r="A185" s="82"/>
      <c r="B185" s="83" t="s">
        <v>785</v>
      </c>
      <c r="C185" s="83" t="s">
        <v>782</v>
      </c>
      <c r="D185" s="83">
        <v>0.2342</v>
      </c>
      <c r="E185" s="83">
        <v>0.2298</v>
      </c>
      <c r="F185" s="83" t="s">
        <v>786</v>
      </c>
      <c r="G185" s="83" t="s">
        <v>787</v>
      </c>
      <c r="H185" s="83" t="s">
        <v>196</v>
      </c>
      <c r="I185" s="83" t="s">
        <v>182</v>
      </c>
      <c r="J185" s="83" t="s">
        <v>182</v>
      </c>
      <c r="K185" s="83" t="s">
        <v>769</v>
      </c>
      <c r="L185" s="82"/>
      <c r="M185" s="83" t="s">
        <v>182</v>
      </c>
      <c r="N185" s="83" t="s">
        <v>182</v>
      </c>
      <c r="O185" s="83" t="s">
        <v>182</v>
      </c>
      <c r="P185" s="83" t="s">
        <v>182</v>
      </c>
      <c r="Q185" s="83" t="s">
        <v>182</v>
      </c>
      <c r="R185" s="83" t="s">
        <v>182</v>
      </c>
      <c r="S185" s="83" t="s">
        <v>182</v>
      </c>
      <c r="T185" s="83" t="s">
        <v>182</v>
      </c>
      <c r="U185" s="84" t="s">
        <v>773</v>
      </c>
      <c r="V185" s="85"/>
    </row>
    <row r="186">
      <c r="A186" s="82"/>
      <c r="B186" s="83" t="s">
        <v>788</v>
      </c>
      <c r="C186" s="83">
        <v>16.0</v>
      </c>
      <c r="D186" s="83" t="s">
        <v>186</v>
      </c>
      <c r="E186" s="83" t="s">
        <v>186</v>
      </c>
      <c r="F186" s="83" t="s">
        <v>186</v>
      </c>
      <c r="G186" s="83" t="s">
        <v>186</v>
      </c>
      <c r="H186" s="83" t="s">
        <v>182</v>
      </c>
      <c r="I186" s="83" t="s">
        <v>182</v>
      </c>
      <c r="J186" s="83" t="s">
        <v>182</v>
      </c>
      <c r="K186" s="83" t="s">
        <v>789</v>
      </c>
      <c r="L186" s="82"/>
      <c r="M186" s="83" t="s">
        <v>770</v>
      </c>
      <c r="N186" s="83" t="s">
        <v>182</v>
      </c>
      <c r="O186" s="83" t="s">
        <v>182</v>
      </c>
      <c r="P186" s="83" t="s">
        <v>182</v>
      </c>
      <c r="Q186" s="83" t="s">
        <v>182</v>
      </c>
      <c r="R186" s="83">
        <v>65.0</v>
      </c>
      <c r="S186" s="83" t="s">
        <v>182</v>
      </c>
      <c r="T186" s="83" t="s">
        <v>182</v>
      </c>
      <c r="U186" s="83" t="s">
        <v>569</v>
      </c>
      <c r="V186" s="85"/>
    </row>
    <row r="187">
      <c r="A187" s="83" t="s">
        <v>790</v>
      </c>
      <c r="B187" s="83" t="s">
        <v>791</v>
      </c>
      <c r="C187" s="83">
        <v>4.6</v>
      </c>
      <c r="D187" s="83" t="s">
        <v>502</v>
      </c>
      <c r="E187" s="83" t="s">
        <v>502</v>
      </c>
      <c r="F187" s="83" t="s">
        <v>502</v>
      </c>
      <c r="G187" s="83" t="s">
        <v>502</v>
      </c>
      <c r="H187" s="83" t="s">
        <v>182</v>
      </c>
      <c r="I187" s="83" t="s">
        <v>182</v>
      </c>
      <c r="J187" s="83" t="s">
        <v>792</v>
      </c>
      <c r="K187" s="83" t="s">
        <v>793</v>
      </c>
      <c r="L187" s="82"/>
      <c r="M187" s="83" t="s">
        <v>794</v>
      </c>
      <c r="N187" s="83" t="s">
        <v>182</v>
      </c>
      <c r="O187" s="83" t="s">
        <v>182</v>
      </c>
      <c r="P187" s="83" t="s">
        <v>182</v>
      </c>
      <c r="Q187" s="83" t="s">
        <v>182</v>
      </c>
      <c r="R187" s="83">
        <v>118.0</v>
      </c>
      <c r="S187" s="83" t="s">
        <v>182</v>
      </c>
      <c r="T187" s="83" t="s">
        <v>182</v>
      </c>
      <c r="U187" s="83" t="s">
        <v>182</v>
      </c>
      <c r="V187" s="85"/>
    </row>
    <row r="188">
      <c r="A188" s="82"/>
      <c r="B188" s="83">
        <v>1217.0</v>
      </c>
      <c r="C188" s="83">
        <v>22.0</v>
      </c>
      <c r="D188" s="83" t="s">
        <v>502</v>
      </c>
      <c r="E188" s="83" t="s">
        <v>502</v>
      </c>
      <c r="F188" s="83" t="s">
        <v>502</v>
      </c>
      <c r="G188" s="83" t="s">
        <v>502</v>
      </c>
      <c r="H188" s="83" t="s">
        <v>182</v>
      </c>
      <c r="I188" s="83" t="s">
        <v>182</v>
      </c>
      <c r="J188" s="83" t="s">
        <v>795</v>
      </c>
      <c r="K188" s="83" t="s">
        <v>793</v>
      </c>
      <c r="L188" s="82"/>
      <c r="M188" s="83" t="s">
        <v>794</v>
      </c>
      <c r="N188" s="83" t="s">
        <v>182</v>
      </c>
      <c r="O188" s="83" t="s">
        <v>182</v>
      </c>
      <c r="P188" s="83" t="s">
        <v>182</v>
      </c>
      <c r="Q188" s="83" t="s">
        <v>182</v>
      </c>
      <c r="R188" s="83">
        <v>118.0</v>
      </c>
      <c r="S188" s="83" t="s">
        <v>182</v>
      </c>
      <c r="T188" s="83" t="s">
        <v>182</v>
      </c>
      <c r="U188" s="83" t="s">
        <v>182</v>
      </c>
      <c r="V188" s="85"/>
    </row>
    <row r="189">
      <c r="A189" s="85"/>
      <c r="B189" s="83">
        <v>1218.0</v>
      </c>
      <c r="C189" s="83">
        <v>34.0</v>
      </c>
      <c r="D189" s="83" t="s">
        <v>502</v>
      </c>
      <c r="E189" s="83" t="s">
        <v>502</v>
      </c>
      <c r="F189" s="83" t="s">
        <v>502</v>
      </c>
      <c r="G189" s="83" t="s">
        <v>502</v>
      </c>
      <c r="H189" s="83" t="s">
        <v>182</v>
      </c>
      <c r="I189" s="83" t="s">
        <v>182</v>
      </c>
      <c r="J189" s="83" t="s">
        <v>796</v>
      </c>
      <c r="K189" s="83" t="s">
        <v>793</v>
      </c>
      <c r="L189" s="82"/>
      <c r="M189" s="83" t="s">
        <v>794</v>
      </c>
      <c r="N189" s="83" t="s">
        <v>182</v>
      </c>
      <c r="O189" s="83" t="s">
        <v>182</v>
      </c>
      <c r="P189" s="83" t="s">
        <v>182</v>
      </c>
      <c r="Q189" s="83" t="s">
        <v>182</v>
      </c>
      <c r="R189" s="83">
        <v>118.0</v>
      </c>
      <c r="S189" s="83" t="s">
        <v>182</v>
      </c>
      <c r="T189" s="83" t="s">
        <v>182</v>
      </c>
      <c r="U189" s="83" t="s">
        <v>182</v>
      </c>
      <c r="V189" s="85"/>
    </row>
    <row r="190">
      <c r="A190" s="83" t="s">
        <v>797</v>
      </c>
      <c r="B190" s="83" t="s">
        <v>798</v>
      </c>
      <c r="C190" s="83" t="s">
        <v>182</v>
      </c>
      <c r="D190" s="83" t="s">
        <v>186</v>
      </c>
      <c r="E190" s="83" t="s">
        <v>186</v>
      </c>
      <c r="F190" s="83" t="s">
        <v>186</v>
      </c>
      <c r="G190" s="83" t="s">
        <v>186</v>
      </c>
      <c r="H190" s="83" t="s">
        <v>182</v>
      </c>
      <c r="I190" s="83" t="s">
        <v>182</v>
      </c>
      <c r="J190" s="83" t="s">
        <v>182</v>
      </c>
      <c r="K190" s="83" t="s">
        <v>799</v>
      </c>
      <c r="L190" s="82"/>
      <c r="M190" s="83" t="s">
        <v>800</v>
      </c>
      <c r="N190" s="83" t="s">
        <v>801</v>
      </c>
      <c r="O190" s="83" t="s">
        <v>182</v>
      </c>
      <c r="P190" s="83">
        <v>2019.0</v>
      </c>
      <c r="Q190" s="83" t="s">
        <v>182</v>
      </c>
      <c r="R190" s="83" t="s">
        <v>182</v>
      </c>
      <c r="S190" s="83" t="s">
        <v>182</v>
      </c>
      <c r="T190" s="83" t="s">
        <v>182</v>
      </c>
      <c r="U190" s="83" t="s">
        <v>182</v>
      </c>
      <c r="V190" s="85"/>
    </row>
    <row r="191">
      <c r="A191" s="83" t="s">
        <v>802</v>
      </c>
      <c r="B191" s="83" t="s">
        <v>803</v>
      </c>
      <c r="C191" s="83">
        <v>14.0</v>
      </c>
      <c r="D191" s="83" t="s">
        <v>186</v>
      </c>
      <c r="E191" s="83" t="s">
        <v>186</v>
      </c>
      <c r="F191" s="83" t="s">
        <v>186</v>
      </c>
      <c r="G191" s="83" t="s">
        <v>186</v>
      </c>
      <c r="H191" s="83" t="s">
        <v>182</v>
      </c>
      <c r="I191" s="83" t="s">
        <v>182</v>
      </c>
      <c r="J191" s="83" t="s">
        <v>182</v>
      </c>
      <c r="K191" s="83" t="s">
        <v>804</v>
      </c>
      <c r="L191" s="82"/>
      <c r="M191" s="83" t="s">
        <v>176</v>
      </c>
      <c r="N191" s="83" t="s">
        <v>179</v>
      </c>
      <c r="O191" s="83" t="s">
        <v>182</v>
      </c>
      <c r="P191" s="83">
        <v>2011.0</v>
      </c>
      <c r="Q191" s="83" t="s">
        <v>182</v>
      </c>
      <c r="R191" s="83" t="s">
        <v>182</v>
      </c>
      <c r="S191" s="83" t="s">
        <v>182</v>
      </c>
      <c r="T191" s="83" t="s">
        <v>182</v>
      </c>
      <c r="U191" s="83" t="s">
        <v>182</v>
      </c>
      <c r="V191" s="85"/>
    </row>
    <row r="192">
      <c r="A192" s="83" t="s">
        <v>805</v>
      </c>
      <c r="B192" s="83" t="s">
        <v>806</v>
      </c>
      <c r="C192" s="83" t="s">
        <v>807</v>
      </c>
      <c r="D192" s="83" t="s">
        <v>186</v>
      </c>
      <c r="E192" s="83" t="s">
        <v>186</v>
      </c>
      <c r="F192" s="83" t="s">
        <v>186</v>
      </c>
      <c r="G192" s="83" t="s">
        <v>186</v>
      </c>
      <c r="H192" s="83" t="s">
        <v>182</v>
      </c>
      <c r="I192" s="83" t="s">
        <v>182</v>
      </c>
      <c r="J192" s="83" t="s">
        <v>182</v>
      </c>
      <c r="K192" s="83" t="s">
        <v>804</v>
      </c>
      <c r="L192" s="82"/>
      <c r="M192" s="83" t="s">
        <v>176</v>
      </c>
      <c r="N192" s="83" t="s">
        <v>179</v>
      </c>
      <c r="O192" s="83" t="s">
        <v>182</v>
      </c>
      <c r="P192" s="83">
        <v>2016.0</v>
      </c>
      <c r="Q192" s="83" t="s">
        <v>182</v>
      </c>
      <c r="R192" s="83" t="s">
        <v>182</v>
      </c>
      <c r="S192" s="83" t="s">
        <v>182</v>
      </c>
      <c r="T192" s="83" t="s">
        <v>182</v>
      </c>
      <c r="U192" s="83" t="s">
        <v>182</v>
      </c>
      <c r="V192" s="85"/>
    </row>
    <row r="193">
      <c r="A193" s="83" t="s">
        <v>808</v>
      </c>
      <c r="B193" s="83" t="s">
        <v>809</v>
      </c>
      <c r="C193" s="83">
        <v>7.0</v>
      </c>
      <c r="D193" s="83" t="s">
        <v>186</v>
      </c>
      <c r="E193" s="83" t="s">
        <v>186</v>
      </c>
      <c r="F193" s="83" t="s">
        <v>186</v>
      </c>
      <c r="G193" s="83" t="s">
        <v>186</v>
      </c>
      <c r="H193" s="83" t="s">
        <v>182</v>
      </c>
      <c r="I193" s="83" t="s">
        <v>182</v>
      </c>
      <c r="J193" s="83" t="s">
        <v>182</v>
      </c>
      <c r="K193" s="83" t="s">
        <v>804</v>
      </c>
      <c r="L193" s="82"/>
      <c r="M193" s="83" t="s">
        <v>178</v>
      </c>
      <c r="N193" s="83" t="s">
        <v>179</v>
      </c>
      <c r="O193" s="83" t="s">
        <v>182</v>
      </c>
      <c r="P193" s="83">
        <v>2011.0</v>
      </c>
      <c r="Q193" s="83" t="s">
        <v>182</v>
      </c>
      <c r="R193" s="83" t="s">
        <v>182</v>
      </c>
      <c r="S193" s="83" t="s">
        <v>182</v>
      </c>
      <c r="T193" s="83" t="s">
        <v>182</v>
      </c>
      <c r="U193" s="83" t="s">
        <v>182</v>
      </c>
      <c r="V193" s="85"/>
    </row>
    <row r="194">
      <c r="A194" s="83" t="s">
        <v>675</v>
      </c>
      <c r="B194" s="83" t="s">
        <v>201</v>
      </c>
      <c r="C194" s="83">
        <v>14.0</v>
      </c>
      <c r="D194" s="83" t="s">
        <v>186</v>
      </c>
      <c r="E194" s="83" t="s">
        <v>186</v>
      </c>
      <c r="F194" s="83" t="s">
        <v>186</v>
      </c>
      <c r="G194" s="83" t="s">
        <v>186</v>
      </c>
      <c r="H194" s="83" t="s">
        <v>182</v>
      </c>
      <c r="I194" s="83" t="s">
        <v>182</v>
      </c>
      <c r="J194" s="83" t="s">
        <v>182</v>
      </c>
      <c r="K194" s="83" t="s">
        <v>311</v>
      </c>
      <c r="L194" s="83" t="s">
        <v>545</v>
      </c>
      <c r="M194" s="83" t="s">
        <v>810</v>
      </c>
      <c r="N194" s="83" t="s">
        <v>188</v>
      </c>
      <c r="O194" s="83" t="s">
        <v>182</v>
      </c>
      <c r="P194" s="83">
        <v>2013.0</v>
      </c>
      <c r="Q194" s="83" t="s">
        <v>182</v>
      </c>
      <c r="R194" s="83" t="s">
        <v>182</v>
      </c>
      <c r="S194" s="83" t="s">
        <v>182</v>
      </c>
      <c r="T194" s="83" t="s">
        <v>182</v>
      </c>
      <c r="U194" s="83" t="s">
        <v>182</v>
      </c>
      <c r="V194" s="85"/>
    </row>
    <row r="195">
      <c r="A195" s="85"/>
      <c r="B195" s="83" t="s">
        <v>291</v>
      </c>
      <c r="C195" s="83" t="s">
        <v>312</v>
      </c>
      <c r="D195" s="83">
        <v>0.734</v>
      </c>
      <c r="E195" s="83">
        <v>0.734</v>
      </c>
      <c r="F195" s="83">
        <v>0.73</v>
      </c>
      <c r="G195" s="83">
        <v>734000.0</v>
      </c>
      <c r="H195" s="83" t="s">
        <v>231</v>
      </c>
      <c r="I195" s="83" t="s">
        <v>182</v>
      </c>
      <c r="J195" s="83" t="s">
        <v>182</v>
      </c>
      <c r="K195" s="83" t="s">
        <v>311</v>
      </c>
      <c r="L195" s="82"/>
      <c r="M195" s="83" t="s">
        <v>182</v>
      </c>
      <c r="N195" s="83" t="s">
        <v>182</v>
      </c>
      <c r="O195" s="83" t="s">
        <v>182</v>
      </c>
      <c r="P195" s="83" t="s">
        <v>182</v>
      </c>
      <c r="Q195" s="83" t="s">
        <v>182</v>
      </c>
      <c r="R195" s="83" t="s">
        <v>182</v>
      </c>
      <c r="S195" s="84" t="s">
        <v>292</v>
      </c>
      <c r="T195" s="83" t="s">
        <v>182</v>
      </c>
      <c r="U195" s="83" t="s">
        <v>182</v>
      </c>
      <c r="V195" s="85"/>
    </row>
    <row r="196">
      <c r="A196" s="83" t="s">
        <v>722</v>
      </c>
      <c r="B196" s="83" t="s">
        <v>293</v>
      </c>
      <c r="C196" s="83">
        <v>5.2</v>
      </c>
      <c r="D196" s="83">
        <v>0.521</v>
      </c>
      <c r="E196" s="83">
        <v>0.521</v>
      </c>
      <c r="F196" s="83">
        <v>0.521</v>
      </c>
      <c r="G196" s="83">
        <v>521000.0</v>
      </c>
      <c r="H196" s="83" t="s">
        <v>231</v>
      </c>
      <c r="I196" s="83" t="s">
        <v>182</v>
      </c>
      <c r="J196" s="83" t="s">
        <v>182</v>
      </c>
      <c r="K196" s="83" t="s">
        <v>311</v>
      </c>
      <c r="L196" s="82"/>
      <c r="M196" s="83" t="s">
        <v>811</v>
      </c>
      <c r="N196" s="83" t="s">
        <v>182</v>
      </c>
      <c r="O196" s="83" t="s">
        <v>182</v>
      </c>
      <c r="P196" s="83" t="s">
        <v>182</v>
      </c>
      <c r="Q196" s="83" t="s">
        <v>182</v>
      </c>
      <c r="R196" s="83" t="s">
        <v>296</v>
      </c>
      <c r="S196" s="83" t="s">
        <v>182</v>
      </c>
      <c r="T196" s="83" t="s">
        <v>182</v>
      </c>
      <c r="U196" s="83" t="s">
        <v>182</v>
      </c>
      <c r="V196" s="85"/>
    </row>
    <row r="197">
      <c r="A197" s="83" t="s">
        <v>724</v>
      </c>
      <c r="B197" s="83" t="s">
        <v>297</v>
      </c>
      <c r="C197" s="83">
        <v>38.0</v>
      </c>
      <c r="D197" s="83" t="s">
        <v>186</v>
      </c>
      <c r="E197" s="83" t="s">
        <v>186</v>
      </c>
      <c r="F197" s="83" t="s">
        <v>186</v>
      </c>
      <c r="G197" s="83" t="s">
        <v>186</v>
      </c>
      <c r="H197" s="83" t="s">
        <v>182</v>
      </c>
      <c r="I197" s="83" t="s">
        <v>182</v>
      </c>
      <c r="J197" s="83" t="s">
        <v>182</v>
      </c>
      <c r="K197" s="83" t="s">
        <v>311</v>
      </c>
      <c r="L197" s="82"/>
      <c r="M197" s="83" t="s">
        <v>176</v>
      </c>
      <c r="N197" s="83" t="s">
        <v>188</v>
      </c>
      <c r="O197" s="83" t="s">
        <v>182</v>
      </c>
      <c r="P197" s="83" t="s">
        <v>298</v>
      </c>
      <c r="Q197" s="83" t="s">
        <v>182</v>
      </c>
      <c r="R197" s="83" t="s">
        <v>182</v>
      </c>
      <c r="S197" s="83" t="s">
        <v>182</v>
      </c>
      <c r="T197" s="83" t="s">
        <v>182</v>
      </c>
      <c r="U197" s="83" t="s">
        <v>182</v>
      </c>
      <c r="V197" s="85"/>
    </row>
    <row r="198">
      <c r="A198" s="85"/>
      <c r="B198" s="83" t="s">
        <v>313</v>
      </c>
      <c r="C198" s="83" t="s">
        <v>186</v>
      </c>
      <c r="D198" s="83" t="s">
        <v>186</v>
      </c>
      <c r="E198" s="83" t="s">
        <v>186</v>
      </c>
      <c r="F198" s="83" t="s">
        <v>186</v>
      </c>
      <c r="G198" s="83" t="s">
        <v>186</v>
      </c>
      <c r="H198" s="83" t="s">
        <v>182</v>
      </c>
      <c r="I198" s="83" t="s">
        <v>182</v>
      </c>
      <c r="J198" s="83" t="s">
        <v>182</v>
      </c>
      <c r="K198" s="83" t="s">
        <v>311</v>
      </c>
      <c r="L198" s="82"/>
      <c r="M198" s="83" t="s">
        <v>182</v>
      </c>
      <c r="N198" s="83" t="s">
        <v>182</v>
      </c>
      <c r="O198" s="83" t="s">
        <v>182</v>
      </c>
      <c r="P198" s="83" t="s">
        <v>182</v>
      </c>
      <c r="Q198" s="83" t="s">
        <v>182</v>
      </c>
      <c r="R198" s="83" t="s">
        <v>182</v>
      </c>
      <c r="S198" s="83" t="s">
        <v>314</v>
      </c>
      <c r="T198" s="83" t="s">
        <v>182</v>
      </c>
      <c r="U198" s="83" t="s">
        <v>182</v>
      </c>
      <c r="V198" s="85"/>
    </row>
    <row r="199">
      <c r="A199" s="83" t="s">
        <v>725</v>
      </c>
      <c r="B199" s="83" t="s">
        <v>299</v>
      </c>
      <c r="C199" s="83">
        <v>9.88</v>
      </c>
      <c r="D199" s="83">
        <v>9.9E-5</v>
      </c>
      <c r="E199" s="83">
        <v>9.9E-5</v>
      </c>
      <c r="F199" s="83">
        <v>9.9E-5</v>
      </c>
      <c r="G199" s="83">
        <v>9.9E-5</v>
      </c>
      <c r="H199" s="83" t="s">
        <v>182</v>
      </c>
      <c r="I199" s="83" t="s">
        <v>315</v>
      </c>
      <c r="J199" s="83" t="s">
        <v>316</v>
      </c>
      <c r="K199" s="83" t="s">
        <v>317</v>
      </c>
      <c r="L199" s="82"/>
      <c r="M199" s="83" t="s">
        <v>182</v>
      </c>
      <c r="N199" s="83" t="s">
        <v>182</v>
      </c>
      <c r="O199" s="83" t="s">
        <v>182</v>
      </c>
      <c r="P199" s="83" t="s">
        <v>182</v>
      </c>
      <c r="Q199" s="83" t="s">
        <v>182</v>
      </c>
      <c r="R199" s="83" t="s">
        <v>182</v>
      </c>
      <c r="S199" s="84" t="s">
        <v>301</v>
      </c>
      <c r="T199" s="83" t="s">
        <v>182</v>
      </c>
      <c r="U199" s="83" t="s">
        <v>182</v>
      </c>
      <c r="V199" s="85"/>
    </row>
    <row r="200">
      <c r="A200" s="83" t="s">
        <v>701</v>
      </c>
      <c r="B200" s="83" t="s">
        <v>250</v>
      </c>
      <c r="C200" s="83">
        <v>7.0</v>
      </c>
      <c r="D200" s="83" t="s">
        <v>186</v>
      </c>
      <c r="E200" s="83" t="s">
        <v>186</v>
      </c>
      <c r="F200" s="83" t="s">
        <v>186</v>
      </c>
      <c r="G200" s="83" t="s">
        <v>186</v>
      </c>
      <c r="H200" s="83" t="s">
        <v>182</v>
      </c>
      <c r="I200" s="83" t="s">
        <v>182</v>
      </c>
      <c r="J200" s="83" t="s">
        <v>182</v>
      </c>
      <c r="K200" s="83" t="s">
        <v>318</v>
      </c>
      <c r="L200" s="82"/>
      <c r="M200" s="83" t="s">
        <v>182</v>
      </c>
      <c r="N200" s="83" t="s">
        <v>182</v>
      </c>
      <c r="O200" s="83" t="s">
        <v>182</v>
      </c>
      <c r="P200" s="83" t="s">
        <v>182</v>
      </c>
      <c r="Q200" s="83" t="s">
        <v>182</v>
      </c>
      <c r="R200" s="84" t="s">
        <v>252</v>
      </c>
      <c r="S200" s="83" t="s">
        <v>182</v>
      </c>
      <c r="T200" s="83" t="s">
        <v>182</v>
      </c>
      <c r="U200" s="83" t="s">
        <v>182</v>
      </c>
      <c r="V200" s="85"/>
    </row>
    <row r="201">
      <c r="A201" s="83" t="s">
        <v>701</v>
      </c>
      <c r="B201" s="83" t="s">
        <v>250</v>
      </c>
      <c r="C201" s="83">
        <v>54.0</v>
      </c>
      <c r="D201" s="83" t="s">
        <v>186</v>
      </c>
      <c r="E201" s="83" t="s">
        <v>186</v>
      </c>
      <c r="F201" s="83" t="s">
        <v>186</v>
      </c>
      <c r="G201" s="83" t="s">
        <v>186</v>
      </c>
      <c r="H201" s="83" t="s">
        <v>182</v>
      </c>
      <c r="I201" s="83" t="s">
        <v>182</v>
      </c>
      <c r="J201" s="83" t="s">
        <v>182</v>
      </c>
      <c r="K201" s="83" t="s">
        <v>321</v>
      </c>
      <c r="L201" s="82"/>
      <c r="M201" s="83" t="s">
        <v>182</v>
      </c>
      <c r="N201" s="83" t="s">
        <v>182</v>
      </c>
      <c r="O201" s="83" t="s">
        <v>182</v>
      </c>
      <c r="P201" s="83" t="s">
        <v>182</v>
      </c>
      <c r="Q201" s="83" t="s">
        <v>182</v>
      </c>
      <c r="R201" s="83" t="s">
        <v>182</v>
      </c>
      <c r="S201" s="83" t="s">
        <v>182</v>
      </c>
      <c r="T201" s="83" t="s">
        <v>182</v>
      </c>
      <c r="U201" s="83" t="s">
        <v>182</v>
      </c>
      <c r="V201" s="85"/>
    </row>
    <row r="202">
      <c r="A202" s="83" t="s">
        <v>812</v>
      </c>
      <c r="B202" s="83" t="s">
        <v>813</v>
      </c>
      <c r="C202" s="83">
        <v>20.0</v>
      </c>
      <c r="D202" s="83" t="s">
        <v>186</v>
      </c>
      <c r="E202" s="83" t="s">
        <v>186</v>
      </c>
      <c r="F202" s="83" t="s">
        <v>186</v>
      </c>
      <c r="G202" s="83" t="s">
        <v>186</v>
      </c>
      <c r="H202" s="83" t="s">
        <v>182</v>
      </c>
      <c r="I202" s="83" t="s">
        <v>182</v>
      </c>
      <c r="J202" s="83" t="s">
        <v>182</v>
      </c>
      <c r="K202" s="83" t="s">
        <v>814</v>
      </c>
      <c r="L202" s="82"/>
      <c r="M202" s="83" t="s">
        <v>815</v>
      </c>
      <c r="N202" s="83" t="s">
        <v>197</v>
      </c>
      <c r="O202" s="83" t="s">
        <v>182</v>
      </c>
      <c r="P202" s="83">
        <v>2012.0</v>
      </c>
      <c r="Q202" s="83" t="s">
        <v>182</v>
      </c>
      <c r="R202" s="83" t="s">
        <v>182</v>
      </c>
      <c r="S202" s="83" t="s">
        <v>182</v>
      </c>
      <c r="T202" s="83" t="s">
        <v>182</v>
      </c>
      <c r="U202" s="83" t="s">
        <v>182</v>
      </c>
      <c r="V202" s="85"/>
    </row>
    <row r="203">
      <c r="A203" s="83" t="s">
        <v>816</v>
      </c>
      <c r="B203" s="83" t="s">
        <v>374</v>
      </c>
      <c r="C203" s="83" t="s">
        <v>182</v>
      </c>
      <c r="D203" s="83">
        <v>0.0102</v>
      </c>
      <c r="E203" s="83">
        <v>0.0094</v>
      </c>
      <c r="F203" s="83" t="s">
        <v>817</v>
      </c>
      <c r="G203" s="83" t="s">
        <v>818</v>
      </c>
      <c r="H203" s="83" t="s">
        <v>196</v>
      </c>
      <c r="I203" s="83" t="s">
        <v>182</v>
      </c>
      <c r="J203" s="83" t="s">
        <v>182</v>
      </c>
      <c r="K203" s="83" t="s">
        <v>819</v>
      </c>
      <c r="L203" s="82"/>
      <c r="M203" s="83" t="s">
        <v>182</v>
      </c>
      <c r="N203" s="83" t="s">
        <v>182</v>
      </c>
      <c r="O203" s="83" t="s">
        <v>182</v>
      </c>
      <c r="P203" s="83" t="s">
        <v>182</v>
      </c>
      <c r="Q203" s="83" t="s">
        <v>182</v>
      </c>
      <c r="R203" s="83" t="s">
        <v>376</v>
      </c>
      <c r="S203" s="84" t="s">
        <v>377</v>
      </c>
      <c r="T203" s="83" t="s">
        <v>182</v>
      </c>
      <c r="U203" s="83" t="s">
        <v>182</v>
      </c>
      <c r="V203" s="85"/>
    </row>
    <row r="204">
      <c r="A204" s="85"/>
      <c r="B204" s="83" t="s">
        <v>90</v>
      </c>
      <c r="C204" s="83" t="s">
        <v>182</v>
      </c>
      <c r="D204" s="83">
        <v>5.0E-5</v>
      </c>
      <c r="E204" s="83">
        <v>5.0E-5</v>
      </c>
      <c r="F204" s="83">
        <v>5.0E-5</v>
      </c>
      <c r="G204" s="83">
        <v>5.0E-5</v>
      </c>
      <c r="H204" s="83" t="s">
        <v>182</v>
      </c>
      <c r="I204" s="83" t="s">
        <v>182</v>
      </c>
      <c r="J204" s="83" t="s">
        <v>182</v>
      </c>
      <c r="K204" s="83" t="s">
        <v>819</v>
      </c>
      <c r="L204" s="82"/>
      <c r="M204" s="83" t="s">
        <v>182</v>
      </c>
      <c r="N204" s="83" t="s">
        <v>182</v>
      </c>
      <c r="O204" s="83" t="s">
        <v>182</v>
      </c>
      <c r="P204" s="83" t="s">
        <v>182</v>
      </c>
      <c r="Q204" s="83" t="s">
        <v>182</v>
      </c>
      <c r="R204" s="83" t="s">
        <v>182</v>
      </c>
      <c r="S204" s="83" t="s">
        <v>182</v>
      </c>
      <c r="T204" s="83" t="s">
        <v>182</v>
      </c>
      <c r="U204" s="83" t="s">
        <v>182</v>
      </c>
      <c r="V204" s="85"/>
    </row>
    <row r="205">
      <c r="A205" s="83" t="s">
        <v>820</v>
      </c>
      <c r="B205" s="83" t="s">
        <v>821</v>
      </c>
      <c r="C205" s="83">
        <v>33.1</v>
      </c>
      <c r="D205" s="83" t="s">
        <v>186</v>
      </c>
      <c r="E205" s="83" t="s">
        <v>186</v>
      </c>
      <c r="F205" s="83" t="s">
        <v>186</v>
      </c>
      <c r="G205" s="83" t="s">
        <v>186</v>
      </c>
      <c r="H205" s="83" t="s">
        <v>182</v>
      </c>
      <c r="I205" s="83" t="s">
        <v>182</v>
      </c>
      <c r="J205" s="83" t="s">
        <v>182</v>
      </c>
      <c r="K205" s="83" t="s">
        <v>819</v>
      </c>
      <c r="L205" s="82"/>
      <c r="M205" s="83" t="s">
        <v>822</v>
      </c>
      <c r="N205" s="83" t="s">
        <v>182</v>
      </c>
      <c r="O205" s="83" t="s">
        <v>182</v>
      </c>
      <c r="P205" s="83" t="s">
        <v>182</v>
      </c>
      <c r="Q205" s="83" t="s">
        <v>182</v>
      </c>
      <c r="R205" s="83">
        <v>72.0</v>
      </c>
      <c r="S205" s="84" t="s">
        <v>823</v>
      </c>
      <c r="T205" s="83" t="s">
        <v>182</v>
      </c>
      <c r="U205" s="83" t="s">
        <v>182</v>
      </c>
      <c r="V205" s="85"/>
    </row>
    <row r="206">
      <c r="A206" s="85"/>
      <c r="B206" s="83" t="s">
        <v>51</v>
      </c>
      <c r="C206" s="83" t="s">
        <v>182</v>
      </c>
      <c r="D206" s="83">
        <v>0.00199</v>
      </c>
      <c r="E206" s="83">
        <v>0.00199</v>
      </c>
      <c r="F206" s="83">
        <v>0.00199</v>
      </c>
      <c r="G206" s="83">
        <v>0.00199</v>
      </c>
      <c r="H206" s="83" t="s">
        <v>182</v>
      </c>
      <c r="I206" s="83" t="s">
        <v>182</v>
      </c>
      <c r="J206" s="83" t="s">
        <v>182</v>
      </c>
      <c r="K206" s="83" t="s">
        <v>819</v>
      </c>
      <c r="L206" s="82"/>
      <c r="M206" s="83" t="s">
        <v>182</v>
      </c>
      <c r="N206" s="83" t="s">
        <v>182</v>
      </c>
      <c r="O206" s="83" t="s">
        <v>182</v>
      </c>
      <c r="P206" s="83" t="s">
        <v>182</v>
      </c>
      <c r="Q206" s="83" t="s">
        <v>182</v>
      </c>
      <c r="R206" s="83" t="s">
        <v>182</v>
      </c>
      <c r="S206" s="83" t="s">
        <v>182</v>
      </c>
      <c r="T206" s="83" t="s">
        <v>182</v>
      </c>
      <c r="U206" s="83" t="s">
        <v>182</v>
      </c>
      <c r="V206" s="85"/>
    </row>
    <row r="207">
      <c r="A207" s="83" t="s">
        <v>812</v>
      </c>
      <c r="B207" s="83" t="s">
        <v>813</v>
      </c>
      <c r="C207" s="83">
        <v>112.0</v>
      </c>
      <c r="D207" s="83">
        <v>6.0E-6</v>
      </c>
      <c r="E207" s="83">
        <v>6.0E-6</v>
      </c>
      <c r="F207" s="83">
        <v>6.0E-6</v>
      </c>
      <c r="G207" s="83">
        <v>6.0E-6</v>
      </c>
      <c r="H207" s="83" t="s">
        <v>182</v>
      </c>
      <c r="I207" s="83" t="s">
        <v>824</v>
      </c>
      <c r="J207" s="83" t="s">
        <v>825</v>
      </c>
      <c r="K207" s="83" t="s">
        <v>819</v>
      </c>
      <c r="L207" s="82"/>
      <c r="M207" s="83" t="s">
        <v>815</v>
      </c>
      <c r="N207" s="83" t="s">
        <v>197</v>
      </c>
      <c r="O207" s="83" t="s">
        <v>182</v>
      </c>
      <c r="P207" s="83">
        <v>2012.0</v>
      </c>
      <c r="Q207" s="83" t="s">
        <v>182</v>
      </c>
      <c r="R207" s="83" t="s">
        <v>826</v>
      </c>
      <c r="S207" s="84" t="s">
        <v>827</v>
      </c>
      <c r="T207" s="83" t="s">
        <v>182</v>
      </c>
      <c r="U207" s="83" t="s">
        <v>182</v>
      </c>
      <c r="V207" s="85"/>
    </row>
    <row r="208">
      <c r="A208" s="83" t="s">
        <v>812</v>
      </c>
      <c r="B208" s="83" t="s">
        <v>813</v>
      </c>
      <c r="C208" s="83">
        <v>1.0</v>
      </c>
      <c r="D208" s="83" t="s">
        <v>186</v>
      </c>
      <c r="E208" s="83" t="s">
        <v>186</v>
      </c>
      <c r="F208" s="83" t="s">
        <v>186</v>
      </c>
      <c r="G208" s="83" t="s">
        <v>186</v>
      </c>
      <c r="H208" s="83" t="s">
        <v>182</v>
      </c>
      <c r="I208" s="83" t="s">
        <v>182</v>
      </c>
      <c r="J208" s="83" t="s">
        <v>182</v>
      </c>
      <c r="K208" s="83" t="s">
        <v>819</v>
      </c>
      <c r="L208" s="82"/>
      <c r="M208" s="83" t="s">
        <v>815</v>
      </c>
      <c r="N208" s="83" t="s">
        <v>197</v>
      </c>
      <c r="O208" s="83" t="s">
        <v>182</v>
      </c>
      <c r="P208" s="83">
        <v>2012.0</v>
      </c>
      <c r="Q208" s="83" t="s">
        <v>182</v>
      </c>
      <c r="R208" s="83" t="s">
        <v>182</v>
      </c>
      <c r="S208" s="83" t="s">
        <v>182</v>
      </c>
      <c r="T208" s="84" t="s">
        <v>828</v>
      </c>
      <c r="U208" s="83" t="s">
        <v>182</v>
      </c>
      <c r="V208" s="85"/>
    </row>
    <row r="209">
      <c r="A209" s="83" t="s">
        <v>829</v>
      </c>
      <c r="B209" s="83" t="s">
        <v>830</v>
      </c>
      <c r="C209" s="83">
        <v>10.84</v>
      </c>
      <c r="D209" s="83" t="s">
        <v>186</v>
      </c>
      <c r="E209" s="83" t="s">
        <v>186</v>
      </c>
      <c r="F209" s="83" t="s">
        <v>186</v>
      </c>
      <c r="G209" s="83" t="s">
        <v>186</v>
      </c>
      <c r="H209" s="83" t="s">
        <v>182</v>
      </c>
      <c r="I209" s="83" t="s">
        <v>182</v>
      </c>
      <c r="J209" s="83" t="s">
        <v>182</v>
      </c>
      <c r="K209" s="83" t="s">
        <v>819</v>
      </c>
      <c r="L209" s="82"/>
      <c r="M209" s="83" t="s">
        <v>822</v>
      </c>
      <c r="N209" s="83" t="s">
        <v>182</v>
      </c>
      <c r="O209" s="83" t="s">
        <v>182</v>
      </c>
      <c r="P209" s="83" t="s">
        <v>182</v>
      </c>
      <c r="Q209" s="83" t="s">
        <v>182</v>
      </c>
      <c r="R209" s="83" t="s">
        <v>182</v>
      </c>
      <c r="S209" s="84" t="s">
        <v>823</v>
      </c>
      <c r="T209" s="83" t="s">
        <v>182</v>
      </c>
      <c r="U209" s="83" t="s">
        <v>182</v>
      </c>
      <c r="V209" s="85"/>
    </row>
    <row r="210">
      <c r="A210" s="83" t="s">
        <v>829</v>
      </c>
      <c r="B210" s="83" t="s">
        <v>830</v>
      </c>
      <c r="C210" s="83" t="s">
        <v>182</v>
      </c>
      <c r="D210" s="83" t="s">
        <v>186</v>
      </c>
      <c r="E210" s="83" t="s">
        <v>186</v>
      </c>
      <c r="F210" s="83" t="s">
        <v>186</v>
      </c>
      <c r="G210" s="83" t="s">
        <v>186</v>
      </c>
      <c r="H210" s="83" t="s">
        <v>182</v>
      </c>
      <c r="I210" s="83" t="s">
        <v>182</v>
      </c>
      <c r="J210" s="83" t="s">
        <v>182</v>
      </c>
      <c r="K210" s="83" t="s">
        <v>819</v>
      </c>
      <c r="L210" s="82"/>
      <c r="M210" s="83" t="s">
        <v>822</v>
      </c>
      <c r="N210" s="83" t="s">
        <v>182</v>
      </c>
      <c r="O210" s="83" t="s">
        <v>182</v>
      </c>
      <c r="P210" s="83" t="s">
        <v>182</v>
      </c>
      <c r="Q210" s="83" t="s">
        <v>182</v>
      </c>
      <c r="R210" s="83">
        <v>72.0</v>
      </c>
      <c r="S210" s="83" t="s">
        <v>182</v>
      </c>
      <c r="T210" s="83" t="s">
        <v>182</v>
      </c>
      <c r="U210" s="83" t="s">
        <v>182</v>
      </c>
      <c r="V210" s="85"/>
    </row>
    <row r="211">
      <c r="A211" s="85"/>
      <c r="B211" s="83">
        <v>22.0</v>
      </c>
      <c r="C211" s="83" t="s">
        <v>182</v>
      </c>
      <c r="D211" s="83">
        <v>0.003326</v>
      </c>
      <c r="E211" s="83">
        <v>0.003148</v>
      </c>
      <c r="F211" s="83" t="s">
        <v>831</v>
      </c>
      <c r="G211" s="83" t="s">
        <v>441</v>
      </c>
      <c r="H211" s="83" t="s">
        <v>196</v>
      </c>
      <c r="I211" s="83" t="s">
        <v>182</v>
      </c>
      <c r="J211" s="83" t="s">
        <v>182</v>
      </c>
      <c r="K211" s="83" t="s">
        <v>832</v>
      </c>
      <c r="L211" s="83" t="s">
        <v>186</v>
      </c>
      <c r="M211" s="83" t="s">
        <v>442</v>
      </c>
      <c r="N211" s="83" t="s">
        <v>182</v>
      </c>
      <c r="O211" s="83" t="s">
        <v>182</v>
      </c>
      <c r="P211" s="83" t="s">
        <v>182</v>
      </c>
      <c r="Q211" s="83" t="s">
        <v>182</v>
      </c>
      <c r="R211" s="83" t="s">
        <v>182</v>
      </c>
      <c r="S211" s="84" t="s">
        <v>443</v>
      </c>
      <c r="T211" s="83" t="s">
        <v>182</v>
      </c>
      <c r="U211" s="83" t="s">
        <v>182</v>
      </c>
      <c r="V211" s="85"/>
    </row>
    <row r="212">
      <c r="A212" s="85"/>
      <c r="B212" s="83">
        <v>22.0</v>
      </c>
      <c r="C212" s="83" t="s">
        <v>182</v>
      </c>
      <c r="D212" s="83">
        <v>5.29E-4</v>
      </c>
      <c r="E212" s="83">
        <v>4.93E-4</v>
      </c>
      <c r="F212" s="83" t="s">
        <v>833</v>
      </c>
      <c r="G212" s="83" t="s">
        <v>444</v>
      </c>
      <c r="H212" s="83" t="s">
        <v>196</v>
      </c>
      <c r="I212" s="83" t="s">
        <v>182</v>
      </c>
      <c r="J212" s="83" t="s">
        <v>182</v>
      </c>
      <c r="K212" s="83" t="s">
        <v>832</v>
      </c>
      <c r="L212" s="83" t="s">
        <v>186</v>
      </c>
      <c r="M212" s="83" t="s">
        <v>442</v>
      </c>
      <c r="N212" s="83" t="s">
        <v>182</v>
      </c>
      <c r="O212" s="83" t="s">
        <v>182</v>
      </c>
      <c r="P212" s="83" t="s">
        <v>182</v>
      </c>
      <c r="Q212" s="83" t="s">
        <v>182</v>
      </c>
      <c r="R212" s="83" t="s">
        <v>182</v>
      </c>
      <c r="S212" s="84" t="s">
        <v>443</v>
      </c>
      <c r="T212" s="83" t="s">
        <v>182</v>
      </c>
      <c r="U212" s="83" t="s">
        <v>182</v>
      </c>
      <c r="V212" s="85"/>
    </row>
    <row r="213">
      <c r="A213" s="85"/>
      <c r="B213" s="83">
        <v>23.0</v>
      </c>
      <c r="C213" s="83" t="s">
        <v>182</v>
      </c>
      <c r="D213" s="83">
        <v>0.001694</v>
      </c>
      <c r="E213" s="83">
        <v>0.001624</v>
      </c>
      <c r="F213" s="83" t="s">
        <v>834</v>
      </c>
      <c r="G213" s="83" t="s">
        <v>445</v>
      </c>
      <c r="H213" s="83" t="s">
        <v>196</v>
      </c>
      <c r="I213" s="83" t="s">
        <v>182</v>
      </c>
      <c r="J213" s="83" t="s">
        <v>182</v>
      </c>
      <c r="K213" s="83" t="s">
        <v>832</v>
      </c>
      <c r="L213" s="83" t="s">
        <v>186</v>
      </c>
      <c r="M213" s="83" t="s">
        <v>442</v>
      </c>
      <c r="N213" s="83" t="s">
        <v>182</v>
      </c>
      <c r="O213" s="83" t="s">
        <v>182</v>
      </c>
      <c r="P213" s="83" t="s">
        <v>182</v>
      </c>
      <c r="Q213" s="83" t="s">
        <v>182</v>
      </c>
      <c r="R213" s="83" t="s">
        <v>182</v>
      </c>
      <c r="S213" s="84" t="s">
        <v>443</v>
      </c>
      <c r="T213" s="83" t="s">
        <v>182</v>
      </c>
      <c r="U213" s="83" t="s">
        <v>182</v>
      </c>
      <c r="V213" s="85"/>
    </row>
    <row r="214">
      <c r="A214" s="85"/>
      <c r="B214" s="83">
        <v>23.0</v>
      </c>
      <c r="C214" s="83" t="s">
        <v>182</v>
      </c>
      <c r="D214" s="83">
        <v>4.47E-4</v>
      </c>
      <c r="E214" s="83">
        <v>4.17E-4</v>
      </c>
      <c r="F214" s="83" t="s">
        <v>835</v>
      </c>
      <c r="G214" s="83" t="s">
        <v>446</v>
      </c>
      <c r="H214" s="83" t="s">
        <v>196</v>
      </c>
      <c r="I214" s="83" t="s">
        <v>182</v>
      </c>
      <c r="J214" s="83" t="s">
        <v>182</v>
      </c>
      <c r="K214" s="83" t="s">
        <v>832</v>
      </c>
      <c r="L214" s="83" t="s">
        <v>186</v>
      </c>
      <c r="M214" s="83" t="s">
        <v>442</v>
      </c>
      <c r="N214" s="83" t="s">
        <v>182</v>
      </c>
      <c r="O214" s="83" t="s">
        <v>182</v>
      </c>
      <c r="P214" s="83" t="s">
        <v>182</v>
      </c>
      <c r="Q214" s="83" t="s">
        <v>182</v>
      </c>
      <c r="R214" s="83" t="s">
        <v>182</v>
      </c>
      <c r="S214" s="84" t="s">
        <v>443</v>
      </c>
      <c r="T214" s="83" t="s">
        <v>182</v>
      </c>
      <c r="U214" s="83" t="s">
        <v>182</v>
      </c>
      <c r="V214" s="85"/>
    </row>
    <row r="215">
      <c r="A215" s="85"/>
      <c r="B215" s="83">
        <v>24.0</v>
      </c>
      <c r="C215" s="83" t="s">
        <v>182</v>
      </c>
      <c r="D215" s="83">
        <v>0.00264</v>
      </c>
      <c r="E215" s="83">
        <v>0.002532</v>
      </c>
      <c r="F215" s="83" t="s">
        <v>836</v>
      </c>
      <c r="G215" s="83" t="s">
        <v>447</v>
      </c>
      <c r="H215" s="83" t="s">
        <v>196</v>
      </c>
      <c r="I215" s="83" t="s">
        <v>182</v>
      </c>
      <c r="J215" s="83" t="s">
        <v>182</v>
      </c>
      <c r="K215" s="83" t="s">
        <v>832</v>
      </c>
      <c r="L215" s="83" t="s">
        <v>186</v>
      </c>
      <c r="M215" s="83" t="s">
        <v>442</v>
      </c>
      <c r="N215" s="83" t="s">
        <v>182</v>
      </c>
      <c r="O215" s="83" t="s">
        <v>182</v>
      </c>
      <c r="P215" s="83" t="s">
        <v>182</v>
      </c>
      <c r="Q215" s="83" t="s">
        <v>182</v>
      </c>
      <c r="R215" s="83" t="s">
        <v>182</v>
      </c>
      <c r="S215" s="84" t="s">
        <v>443</v>
      </c>
      <c r="T215" s="83" t="s">
        <v>182</v>
      </c>
      <c r="U215" s="83" t="s">
        <v>182</v>
      </c>
      <c r="V215" s="85"/>
    </row>
    <row r="216">
      <c r="A216" s="85"/>
      <c r="B216" s="83">
        <v>24.0</v>
      </c>
      <c r="C216" s="83" t="s">
        <v>182</v>
      </c>
      <c r="D216" s="83">
        <v>4.05E-4</v>
      </c>
      <c r="E216" s="83">
        <v>3.75E-4</v>
      </c>
      <c r="F216" s="83" t="s">
        <v>837</v>
      </c>
      <c r="G216" s="83" t="s">
        <v>448</v>
      </c>
      <c r="H216" s="83" t="s">
        <v>196</v>
      </c>
      <c r="I216" s="83" t="s">
        <v>182</v>
      </c>
      <c r="J216" s="83" t="s">
        <v>182</v>
      </c>
      <c r="K216" s="83" t="s">
        <v>832</v>
      </c>
      <c r="L216" s="83" t="s">
        <v>186</v>
      </c>
      <c r="M216" s="83" t="s">
        <v>442</v>
      </c>
      <c r="N216" s="83" t="s">
        <v>182</v>
      </c>
      <c r="O216" s="83" t="s">
        <v>182</v>
      </c>
      <c r="P216" s="83" t="s">
        <v>182</v>
      </c>
      <c r="Q216" s="83" t="s">
        <v>182</v>
      </c>
      <c r="R216" s="83" t="s">
        <v>182</v>
      </c>
      <c r="S216" s="84" t="s">
        <v>443</v>
      </c>
      <c r="T216" s="83" t="s">
        <v>182</v>
      </c>
      <c r="U216" s="83" t="s">
        <v>182</v>
      </c>
      <c r="V216" s="85"/>
    </row>
    <row r="217">
      <c r="A217" s="85"/>
      <c r="B217" s="83">
        <v>25.0</v>
      </c>
      <c r="C217" s="83" t="s">
        <v>182</v>
      </c>
      <c r="D217" s="83">
        <v>0.003722</v>
      </c>
      <c r="E217" s="83">
        <v>0.003508</v>
      </c>
      <c r="F217" s="83" t="s">
        <v>838</v>
      </c>
      <c r="G217" s="83" t="s">
        <v>449</v>
      </c>
      <c r="H217" s="83" t="s">
        <v>196</v>
      </c>
      <c r="I217" s="83" t="s">
        <v>182</v>
      </c>
      <c r="J217" s="83" t="s">
        <v>182</v>
      </c>
      <c r="K217" s="83" t="s">
        <v>832</v>
      </c>
      <c r="L217" s="83" t="s">
        <v>186</v>
      </c>
      <c r="M217" s="83" t="s">
        <v>442</v>
      </c>
      <c r="N217" s="83" t="s">
        <v>182</v>
      </c>
      <c r="O217" s="83" t="s">
        <v>182</v>
      </c>
      <c r="P217" s="83" t="s">
        <v>182</v>
      </c>
      <c r="Q217" s="83" t="s">
        <v>182</v>
      </c>
      <c r="R217" s="83" t="s">
        <v>182</v>
      </c>
      <c r="S217" s="84" t="s">
        <v>443</v>
      </c>
      <c r="T217" s="83" t="s">
        <v>182</v>
      </c>
      <c r="U217" s="83" t="s">
        <v>182</v>
      </c>
      <c r="V217" s="85"/>
    </row>
    <row r="218">
      <c r="A218" s="85"/>
      <c r="B218" s="83">
        <v>25.0</v>
      </c>
      <c r="C218" s="83" t="s">
        <v>182</v>
      </c>
      <c r="D218" s="83">
        <v>4.59E-4</v>
      </c>
      <c r="E218" s="83">
        <v>4.27E-4</v>
      </c>
      <c r="F218" s="83" t="s">
        <v>839</v>
      </c>
      <c r="G218" s="83" t="s">
        <v>450</v>
      </c>
      <c r="H218" s="83" t="s">
        <v>196</v>
      </c>
      <c r="I218" s="83" t="s">
        <v>182</v>
      </c>
      <c r="J218" s="83" t="s">
        <v>182</v>
      </c>
      <c r="K218" s="83" t="s">
        <v>832</v>
      </c>
      <c r="L218" s="83" t="s">
        <v>186</v>
      </c>
      <c r="M218" s="83" t="s">
        <v>442</v>
      </c>
      <c r="N218" s="83" t="s">
        <v>182</v>
      </c>
      <c r="O218" s="83" t="s">
        <v>182</v>
      </c>
      <c r="P218" s="83" t="s">
        <v>182</v>
      </c>
      <c r="Q218" s="83" t="s">
        <v>182</v>
      </c>
      <c r="R218" s="83" t="s">
        <v>182</v>
      </c>
      <c r="S218" s="84" t="s">
        <v>443</v>
      </c>
      <c r="T218" s="83" t="s">
        <v>182</v>
      </c>
      <c r="U218" s="83" t="s">
        <v>182</v>
      </c>
      <c r="V218" s="85"/>
    </row>
    <row r="219">
      <c r="A219" s="85"/>
      <c r="B219" s="83">
        <v>26.0</v>
      </c>
      <c r="C219" s="83" t="s">
        <v>182</v>
      </c>
      <c r="D219" s="83">
        <v>5.63E-4</v>
      </c>
      <c r="E219" s="83">
        <v>5.41E-4</v>
      </c>
      <c r="F219" s="83" t="s">
        <v>840</v>
      </c>
      <c r="G219" s="83" t="s">
        <v>452</v>
      </c>
      <c r="H219" s="83" t="s">
        <v>196</v>
      </c>
      <c r="I219" s="83" t="s">
        <v>182</v>
      </c>
      <c r="J219" s="83" t="s">
        <v>182</v>
      </c>
      <c r="K219" s="83" t="s">
        <v>832</v>
      </c>
      <c r="L219" s="83" t="s">
        <v>186</v>
      </c>
      <c r="M219" s="83" t="s">
        <v>442</v>
      </c>
      <c r="N219" s="83" t="s">
        <v>182</v>
      </c>
      <c r="O219" s="83" t="s">
        <v>182</v>
      </c>
      <c r="P219" s="83" t="s">
        <v>182</v>
      </c>
      <c r="Q219" s="83" t="s">
        <v>182</v>
      </c>
      <c r="R219" s="83" t="s">
        <v>182</v>
      </c>
      <c r="S219" s="84" t="s">
        <v>443</v>
      </c>
      <c r="T219" s="83" t="s">
        <v>182</v>
      </c>
      <c r="U219" s="83" t="s">
        <v>182</v>
      </c>
      <c r="V219" s="85"/>
    </row>
    <row r="220">
      <c r="A220" s="85"/>
      <c r="B220" s="83">
        <v>26.0</v>
      </c>
      <c r="C220" s="83" t="s">
        <v>182</v>
      </c>
      <c r="D220" s="83">
        <v>0.00813</v>
      </c>
      <c r="E220" s="83">
        <v>0.007632</v>
      </c>
      <c r="F220" s="83" t="s">
        <v>841</v>
      </c>
      <c r="G220" s="83" t="s">
        <v>451</v>
      </c>
      <c r="H220" s="83" t="s">
        <v>196</v>
      </c>
      <c r="I220" s="83" t="s">
        <v>182</v>
      </c>
      <c r="J220" s="83" t="s">
        <v>182</v>
      </c>
      <c r="K220" s="83" t="s">
        <v>832</v>
      </c>
      <c r="L220" s="83" t="s">
        <v>186</v>
      </c>
      <c r="M220" s="83" t="s">
        <v>442</v>
      </c>
      <c r="N220" s="83" t="s">
        <v>182</v>
      </c>
      <c r="O220" s="83" t="s">
        <v>182</v>
      </c>
      <c r="P220" s="83" t="s">
        <v>182</v>
      </c>
      <c r="Q220" s="83" t="s">
        <v>182</v>
      </c>
      <c r="R220" s="83" t="s">
        <v>182</v>
      </c>
      <c r="S220" s="84" t="s">
        <v>443</v>
      </c>
      <c r="T220" s="83" t="s">
        <v>182</v>
      </c>
      <c r="U220" s="83" t="s">
        <v>182</v>
      </c>
      <c r="V220" s="85"/>
    </row>
    <row r="221">
      <c r="A221" s="85"/>
      <c r="B221" s="83">
        <v>27.0</v>
      </c>
      <c r="C221" s="83" t="s">
        <v>182</v>
      </c>
      <c r="D221" s="83">
        <v>0.002411</v>
      </c>
      <c r="E221" s="83">
        <v>0.002337</v>
      </c>
      <c r="F221" s="83" t="s">
        <v>842</v>
      </c>
      <c r="G221" s="83" t="s">
        <v>453</v>
      </c>
      <c r="H221" s="83" t="s">
        <v>196</v>
      </c>
      <c r="I221" s="83" t="s">
        <v>182</v>
      </c>
      <c r="J221" s="83" t="s">
        <v>182</v>
      </c>
      <c r="K221" s="83" t="s">
        <v>832</v>
      </c>
      <c r="L221" s="83" t="s">
        <v>186</v>
      </c>
      <c r="M221" s="83" t="s">
        <v>442</v>
      </c>
      <c r="N221" s="83" t="s">
        <v>182</v>
      </c>
      <c r="O221" s="83" t="s">
        <v>182</v>
      </c>
      <c r="P221" s="83" t="s">
        <v>182</v>
      </c>
      <c r="Q221" s="83" t="s">
        <v>182</v>
      </c>
      <c r="R221" s="83" t="s">
        <v>182</v>
      </c>
      <c r="S221" s="84" t="s">
        <v>443</v>
      </c>
      <c r="T221" s="83" t="s">
        <v>182</v>
      </c>
      <c r="U221" s="83" t="s">
        <v>182</v>
      </c>
      <c r="V221" s="85"/>
    </row>
    <row r="222">
      <c r="A222" s="85"/>
      <c r="B222" s="83">
        <v>27.0</v>
      </c>
      <c r="C222" s="83" t="s">
        <v>182</v>
      </c>
      <c r="D222" s="83">
        <v>2.75E-4</v>
      </c>
      <c r="E222" s="83">
        <v>2.65E-4</v>
      </c>
      <c r="F222" s="83" t="s">
        <v>843</v>
      </c>
      <c r="G222" s="83" t="s">
        <v>454</v>
      </c>
      <c r="H222" s="83" t="s">
        <v>196</v>
      </c>
      <c r="I222" s="83" t="s">
        <v>182</v>
      </c>
      <c r="J222" s="83" t="s">
        <v>182</v>
      </c>
      <c r="K222" s="83" t="s">
        <v>832</v>
      </c>
      <c r="L222" s="83" t="s">
        <v>186</v>
      </c>
      <c r="M222" s="83" t="s">
        <v>442</v>
      </c>
      <c r="N222" s="83" t="s">
        <v>182</v>
      </c>
      <c r="O222" s="83" t="s">
        <v>182</v>
      </c>
      <c r="P222" s="83" t="s">
        <v>182</v>
      </c>
      <c r="Q222" s="83" t="s">
        <v>182</v>
      </c>
      <c r="R222" s="83" t="s">
        <v>182</v>
      </c>
      <c r="S222" s="84" t="s">
        <v>443</v>
      </c>
      <c r="T222" s="83" t="s">
        <v>182</v>
      </c>
      <c r="U222" s="83" t="s">
        <v>182</v>
      </c>
      <c r="V222" s="85"/>
    </row>
    <row r="223">
      <c r="A223" s="85"/>
      <c r="B223" s="83">
        <v>28.0</v>
      </c>
      <c r="C223" s="83" t="s">
        <v>182</v>
      </c>
      <c r="D223" s="83">
        <v>0.002699</v>
      </c>
      <c r="E223" s="83">
        <v>0.002353</v>
      </c>
      <c r="F223" s="83" t="s">
        <v>844</v>
      </c>
      <c r="G223" s="83" t="s">
        <v>456</v>
      </c>
      <c r="H223" s="83" t="s">
        <v>196</v>
      </c>
      <c r="I223" s="83" t="s">
        <v>182</v>
      </c>
      <c r="J223" s="83" t="s">
        <v>182</v>
      </c>
      <c r="K223" s="83" t="s">
        <v>832</v>
      </c>
      <c r="L223" s="83" t="s">
        <v>186</v>
      </c>
      <c r="M223" s="83" t="s">
        <v>442</v>
      </c>
      <c r="N223" s="83" t="s">
        <v>182</v>
      </c>
      <c r="O223" s="83" t="s">
        <v>182</v>
      </c>
      <c r="P223" s="83" t="s">
        <v>182</v>
      </c>
      <c r="Q223" s="83" t="s">
        <v>182</v>
      </c>
      <c r="R223" s="83" t="s">
        <v>182</v>
      </c>
      <c r="S223" s="84" t="s">
        <v>443</v>
      </c>
      <c r="T223" s="83" t="s">
        <v>182</v>
      </c>
      <c r="U223" s="83" t="s">
        <v>182</v>
      </c>
      <c r="V223" s="85"/>
    </row>
    <row r="224">
      <c r="A224" s="85"/>
      <c r="B224" s="83">
        <v>28.0</v>
      </c>
      <c r="C224" s="83" t="s">
        <v>182</v>
      </c>
      <c r="D224" s="83">
        <v>0.005918</v>
      </c>
      <c r="E224" s="83">
        <v>0.005388</v>
      </c>
      <c r="F224" s="83" t="s">
        <v>845</v>
      </c>
      <c r="G224" s="83" t="s">
        <v>455</v>
      </c>
      <c r="H224" s="83" t="s">
        <v>196</v>
      </c>
      <c r="I224" s="83" t="s">
        <v>182</v>
      </c>
      <c r="J224" s="83" t="s">
        <v>182</v>
      </c>
      <c r="K224" s="83" t="s">
        <v>832</v>
      </c>
      <c r="L224" s="83" t="s">
        <v>186</v>
      </c>
      <c r="M224" s="83" t="s">
        <v>442</v>
      </c>
      <c r="N224" s="83" t="s">
        <v>182</v>
      </c>
      <c r="O224" s="83" t="s">
        <v>182</v>
      </c>
      <c r="P224" s="83" t="s">
        <v>182</v>
      </c>
      <c r="Q224" s="83" t="s">
        <v>182</v>
      </c>
      <c r="R224" s="83" t="s">
        <v>182</v>
      </c>
      <c r="S224" s="84" t="s">
        <v>443</v>
      </c>
      <c r="T224" s="83" t="s">
        <v>182</v>
      </c>
      <c r="U224" s="83" t="s">
        <v>182</v>
      </c>
      <c r="V224" s="85"/>
    </row>
    <row r="225">
      <c r="A225" s="85"/>
      <c r="B225" s="83">
        <v>29.0</v>
      </c>
      <c r="C225" s="83" t="s">
        <v>182</v>
      </c>
      <c r="D225" s="83">
        <v>1.47E-4</v>
      </c>
      <c r="E225" s="83">
        <v>1.09E-4</v>
      </c>
      <c r="F225" s="83" t="s">
        <v>846</v>
      </c>
      <c r="G225" s="83" t="s">
        <v>457</v>
      </c>
      <c r="H225" s="83" t="s">
        <v>196</v>
      </c>
      <c r="I225" s="83" t="s">
        <v>182</v>
      </c>
      <c r="J225" s="83" t="s">
        <v>182</v>
      </c>
      <c r="K225" s="83" t="s">
        <v>832</v>
      </c>
      <c r="L225" s="83" t="s">
        <v>186</v>
      </c>
      <c r="M225" s="83" t="s">
        <v>442</v>
      </c>
      <c r="N225" s="83" t="s">
        <v>182</v>
      </c>
      <c r="O225" s="83" t="s">
        <v>182</v>
      </c>
      <c r="P225" s="83" t="s">
        <v>182</v>
      </c>
      <c r="Q225" s="83" t="s">
        <v>182</v>
      </c>
      <c r="R225" s="83" t="s">
        <v>182</v>
      </c>
      <c r="S225" s="84" t="s">
        <v>443</v>
      </c>
      <c r="T225" s="83" t="s">
        <v>182</v>
      </c>
      <c r="U225" s="83" t="s">
        <v>182</v>
      </c>
      <c r="V225" s="85"/>
    </row>
    <row r="226">
      <c r="A226" s="85"/>
      <c r="B226" s="83">
        <v>29.0</v>
      </c>
      <c r="C226" s="83" t="s">
        <v>182</v>
      </c>
      <c r="D226" s="83" t="s">
        <v>186</v>
      </c>
      <c r="E226" s="83" t="s">
        <v>186</v>
      </c>
      <c r="F226" s="83" t="s">
        <v>186</v>
      </c>
      <c r="G226" s="83" t="s">
        <v>186</v>
      </c>
      <c r="H226" s="83" t="s">
        <v>196</v>
      </c>
      <c r="I226" s="83" t="s">
        <v>182</v>
      </c>
      <c r="J226" s="83" t="s">
        <v>182</v>
      </c>
      <c r="K226" s="83" t="s">
        <v>832</v>
      </c>
      <c r="L226" s="83" t="s">
        <v>186</v>
      </c>
      <c r="M226" s="83" t="s">
        <v>442</v>
      </c>
      <c r="N226" s="83" t="s">
        <v>182</v>
      </c>
      <c r="O226" s="83" t="s">
        <v>182</v>
      </c>
      <c r="P226" s="83" t="s">
        <v>182</v>
      </c>
      <c r="Q226" s="83" t="s">
        <v>182</v>
      </c>
      <c r="R226" s="83" t="s">
        <v>182</v>
      </c>
      <c r="S226" s="84" t="s">
        <v>443</v>
      </c>
      <c r="T226" s="83" t="s">
        <v>182</v>
      </c>
      <c r="U226" s="83" t="s">
        <v>182</v>
      </c>
      <c r="V226" s="85"/>
    </row>
    <row r="227">
      <c r="A227" s="85"/>
      <c r="B227" s="83">
        <v>30.0</v>
      </c>
      <c r="C227" s="83" t="s">
        <v>182</v>
      </c>
      <c r="D227" s="83">
        <v>1.9E-4</v>
      </c>
      <c r="E227" s="83">
        <v>1.78E-4</v>
      </c>
      <c r="F227" s="83" t="s">
        <v>847</v>
      </c>
      <c r="G227" s="83" t="s">
        <v>459</v>
      </c>
      <c r="H227" s="83" t="s">
        <v>196</v>
      </c>
      <c r="I227" s="83" t="s">
        <v>182</v>
      </c>
      <c r="J227" s="83" t="s">
        <v>182</v>
      </c>
      <c r="K227" s="83" t="s">
        <v>832</v>
      </c>
      <c r="L227" s="83" t="s">
        <v>186</v>
      </c>
      <c r="M227" s="83" t="s">
        <v>442</v>
      </c>
      <c r="N227" s="83" t="s">
        <v>182</v>
      </c>
      <c r="O227" s="83" t="s">
        <v>182</v>
      </c>
      <c r="P227" s="83" t="s">
        <v>182</v>
      </c>
      <c r="Q227" s="83" t="s">
        <v>182</v>
      </c>
      <c r="R227" s="83" t="s">
        <v>182</v>
      </c>
      <c r="S227" s="84" t="s">
        <v>443</v>
      </c>
      <c r="T227" s="83" t="s">
        <v>182</v>
      </c>
      <c r="U227" s="83" t="s">
        <v>182</v>
      </c>
      <c r="V227" s="85"/>
    </row>
    <row r="228">
      <c r="A228" s="85"/>
      <c r="B228" s="83">
        <v>30.0</v>
      </c>
      <c r="C228" s="83" t="s">
        <v>182</v>
      </c>
      <c r="D228" s="83">
        <v>0.001902</v>
      </c>
      <c r="E228" s="83">
        <v>0.001796</v>
      </c>
      <c r="F228" s="83" t="s">
        <v>848</v>
      </c>
      <c r="G228" s="83" t="s">
        <v>458</v>
      </c>
      <c r="H228" s="83" t="s">
        <v>196</v>
      </c>
      <c r="I228" s="83" t="s">
        <v>182</v>
      </c>
      <c r="J228" s="83" t="s">
        <v>182</v>
      </c>
      <c r="K228" s="83" t="s">
        <v>832</v>
      </c>
      <c r="L228" s="83" t="s">
        <v>186</v>
      </c>
      <c r="M228" s="83" t="s">
        <v>442</v>
      </c>
      <c r="N228" s="83" t="s">
        <v>182</v>
      </c>
      <c r="O228" s="83" t="s">
        <v>182</v>
      </c>
      <c r="P228" s="83" t="s">
        <v>182</v>
      </c>
      <c r="Q228" s="83" t="s">
        <v>182</v>
      </c>
      <c r="R228" s="83" t="s">
        <v>182</v>
      </c>
      <c r="S228" s="84" t="s">
        <v>443</v>
      </c>
      <c r="T228" s="83" t="s">
        <v>182</v>
      </c>
      <c r="U228" s="83" t="s">
        <v>182</v>
      </c>
      <c r="V228" s="85"/>
    </row>
    <row r="229">
      <c r="A229" s="85"/>
      <c r="B229" s="83">
        <v>31.0</v>
      </c>
      <c r="C229" s="83" t="s">
        <v>182</v>
      </c>
      <c r="D229" s="83">
        <v>0.003163</v>
      </c>
      <c r="E229" s="83">
        <v>0.002989</v>
      </c>
      <c r="F229" s="83" t="s">
        <v>849</v>
      </c>
      <c r="G229" s="83" t="s">
        <v>460</v>
      </c>
      <c r="H229" s="83" t="s">
        <v>196</v>
      </c>
      <c r="I229" s="83" t="s">
        <v>182</v>
      </c>
      <c r="J229" s="83" t="s">
        <v>182</v>
      </c>
      <c r="K229" s="83" t="s">
        <v>832</v>
      </c>
      <c r="L229" s="83" t="s">
        <v>186</v>
      </c>
      <c r="M229" s="83" t="s">
        <v>442</v>
      </c>
      <c r="N229" s="83" t="s">
        <v>182</v>
      </c>
      <c r="O229" s="83" t="s">
        <v>182</v>
      </c>
      <c r="P229" s="83" t="s">
        <v>182</v>
      </c>
      <c r="Q229" s="83" t="s">
        <v>182</v>
      </c>
      <c r="R229" s="83" t="s">
        <v>182</v>
      </c>
      <c r="S229" s="84" t="s">
        <v>443</v>
      </c>
      <c r="T229" s="83" t="s">
        <v>182</v>
      </c>
      <c r="U229" s="83" t="s">
        <v>182</v>
      </c>
      <c r="V229" s="85"/>
    </row>
    <row r="230">
      <c r="A230" s="85"/>
      <c r="B230" s="83">
        <v>31.0</v>
      </c>
      <c r="C230" s="83" t="s">
        <v>182</v>
      </c>
      <c r="D230" s="83">
        <v>1.01E-4</v>
      </c>
      <c r="E230" s="83">
        <v>8.7E-5</v>
      </c>
      <c r="F230" s="83" t="s">
        <v>850</v>
      </c>
      <c r="G230" s="83" t="s">
        <v>461</v>
      </c>
      <c r="H230" s="83" t="s">
        <v>196</v>
      </c>
      <c r="I230" s="83" t="s">
        <v>182</v>
      </c>
      <c r="J230" s="83" t="s">
        <v>182</v>
      </c>
      <c r="K230" s="83" t="s">
        <v>832</v>
      </c>
      <c r="L230" s="83" t="s">
        <v>186</v>
      </c>
      <c r="M230" s="83" t="s">
        <v>442</v>
      </c>
      <c r="N230" s="83" t="s">
        <v>182</v>
      </c>
      <c r="O230" s="83" t="s">
        <v>182</v>
      </c>
      <c r="P230" s="83" t="s">
        <v>182</v>
      </c>
      <c r="Q230" s="83" t="s">
        <v>182</v>
      </c>
      <c r="R230" s="83" t="s">
        <v>182</v>
      </c>
      <c r="S230" s="84" t="s">
        <v>443</v>
      </c>
      <c r="T230" s="83" t="s">
        <v>182</v>
      </c>
      <c r="U230" s="83" t="s">
        <v>182</v>
      </c>
      <c r="V230" s="85"/>
    </row>
    <row r="231">
      <c r="A231" s="85"/>
      <c r="B231" s="83">
        <v>32.0</v>
      </c>
      <c r="C231" s="83" t="s">
        <v>182</v>
      </c>
      <c r="D231" s="83">
        <v>5.69E-4</v>
      </c>
      <c r="E231" s="83">
        <v>4.77E-4</v>
      </c>
      <c r="F231" s="83" t="s">
        <v>851</v>
      </c>
      <c r="G231" s="83" t="s">
        <v>462</v>
      </c>
      <c r="H231" s="83" t="s">
        <v>196</v>
      </c>
      <c r="I231" s="83" t="s">
        <v>182</v>
      </c>
      <c r="J231" s="83" t="s">
        <v>182</v>
      </c>
      <c r="K231" s="83" t="s">
        <v>832</v>
      </c>
      <c r="L231" s="83" t="s">
        <v>186</v>
      </c>
      <c r="M231" s="83" t="s">
        <v>442</v>
      </c>
      <c r="N231" s="83" t="s">
        <v>182</v>
      </c>
      <c r="O231" s="83" t="s">
        <v>182</v>
      </c>
      <c r="P231" s="83" t="s">
        <v>182</v>
      </c>
      <c r="Q231" s="83" t="s">
        <v>182</v>
      </c>
      <c r="R231" s="83" t="s">
        <v>182</v>
      </c>
      <c r="S231" s="84" t="s">
        <v>443</v>
      </c>
      <c r="T231" s="83" t="s">
        <v>182</v>
      </c>
      <c r="U231" s="83" t="s">
        <v>182</v>
      </c>
      <c r="V231" s="85"/>
    </row>
    <row r="232">
      <c r="A232" s="85"/>
      <c r="B232" s="83">
        <v>32.0</v>
      </c>
      <c r="C232" s="83" t="s">
        <v>182</v>
      </c>
      <c r="D232" s="83" t="s">
        <v>186</v>
      </c>
      <c r="E232" s="83" t="s">
        <v>186</v>
      </c>
      <c r="F232" s="83" t="s">
        <v>186</v>
      </c>
      <c r="G232" s="83" t="s">
        <v>186</v>
      </c>
      <c r="H232" s="83" t="s">
        <v>196</v>
      </c>
      <c r="I232" s="83" t="s">
        <v>182</v>
      </c>
      <c r="J232" s="83" t="s">
        <v>182</v>
      </c>
      <c r="K232" s="83" t="s">
        <v>832</v>
      </c>
      <c r="L232" s="83" t="s">
        <v>186</v>
      </c>
      <c r="M232" s="83" t="s">
        <v>442</v>
      </c>
      <c r="N232" s="83" t="s">
        <v>182</v>
      </c>
      <c r="O232" s="83" t="s">
        <v>182</v>
      </c>
      <c r="P232" s="83" t="s">
        <v>182</v>
      </c>
      <c r="Q232" s="83" t="s">
        <v>182</v>
      </c>
      <c r="R232" s="83" t="s">
        <v>182</v>
      </c>
      <c r="S232" s="84" t="s">
        <v>443</v>
      </c>
      <c r="T232" s="83" t="s">
        <v>182</v>
      </c>
      <c r="U232" s="83" t="s">
        <v>182</v>
      </c>
      <c r="V232" s="85"/>
    </row>
    <row r="233">
      <c r="A233" s="85"/>
      <c r="B233" s="83">
        <v>33.0</v>
      </c>
      <c r="C233" s="83" t="s">
        <v>182</v>
      </c>
      <c r="D233" s="83">
        <v>0.001175</v>
      </c>
      <c r="E233" s="83">
        <v>0.001067</v>
      </c>
      <c r="F233" s="83" t="s">
        <v>852</v>
      </c>
      <c r="G233" s="83" t="s">
        <v>463</v>
      </c>
      <c r="H233" s="83" t="s">
        <v>196</v>
      </c>
      <c r="I233" s="83" t="s">
        <v>182</v>
      </c>
      <c r="J233" s="83" t="s">
        <v>182</v>
      </c>
      <c r="K233" s="83" t="s">
        <v>832</v>
      </c>
      <c r="L233" s="83" t="s">
        <v>186</v>
      </c>
      <c r="M233" s="83" t="s">
        <v>442</v>
      </c>
      <c r="N233" s="83" t="s">
        <v>182</v>
      </c>
      <c r="O233" s="83" t="s">
        <v>182</v>
      </c>
      <c r="P233" s="83" t="s">
        <v>182</v>
      </c>
      <c r="Q233" s="83" t="s">
        <v>182</v>
      </c>
      <c r="R233" s="83" t="s">
        <v>182</v>
      </c>
      <c r="S233" s="84" t="s">
        <v>443</v>
      </c>
      <c r="T233" s="83" t="s">
        <v>182</v>
      </c>
      <c r="U233" s="83" t="s">
        <v>182</v>
      </c>
      <c r="V233" s="85"/>
    </row>
    <row r="234">
      <c r="A234" s="82"/>
      <c r="B234" s="83">
        <v>33.0</v>
      </c>
      <c r="C234" s="83" t="s">
        <v>182</v>
      </c>
      <c r="D234" s="83" t="s">
        <v>186</v>
      </c>
      <c r="E234" s="83" t="s">
        <v>186</v>
      </c>
      <c r="F234" s="83" t="s">
        <v>186</v>
      </c>
      <c r="G234" s="83" t="s">
        <v>186</v>
      </c>
      <c r="H234" s="83" t="s">
        <v>196</v>
      </c>
      <c r="I234" s="83" t="s">
        <v>182</v>
      </c>
      <c r="J234" s="83" t="s">
        <v>182</v>
      </c>
      <c r="K234" s="83" t="s">
        <v>832</v>
      </c>
      <c r="L234" s="83" t="s">
        <v>186</v>
      </c>
      <c r="M234" s="83" t="s">
        <v>442</v>
      </c>
      <c r="N234" s="83" t="s">
        <v>182</v>
      </c>
      <c r="O234" s="83" t="s">
        <v>182</v>
      </c>
      <c r="P234" s="83" t="s">
        <v>182</v>
      </c>
      <c r="Q234" s="83" t="s">
        <v>182</v>
      </c>
      <c r="R234" s="83" t="s">
        <v>182</v>
      </c>
      <c r="S234" s="84" t="s">
        <v>443</v>
      </c>
      <c r="T234" s="83" t="s">
        <v>182</v>
      </c>
      <c r="U234" s="83" t="s">
        <v>182</v>
      </c>
      <c r="V234" s="85"/>
    </row>
    <row r="235">
      <c r="A235" s="82"/>
      <c r="B235" s="83">
        <v>34.0</v>
      </c>
      <c r="C235" s="83" t="s">
        <v>182</v>
      </c>
      <c r="D235" s="83">
        <v>6.35E-4</v>
      </c>
      <c r="E235" s="83">
        <v>5.69E-4</v>
      </c>
      <c r="F235" s="83" t="s">
        <v>853</v>
      </c>
      <c r="G235" s="83" t="s">
        <v>464</v>
      </c>
      <c r="H235" s="83" t="s">
        <v>196</v>
      </c>
      <c r="I235" s="83" t="s">
        <v>182</v>
      </c>
      <c r="J235" s="83" t="s">
        <v>182</v>
      </c>
      <c r="K235" s="83" t="s">
        <v>832</v>
      </c>
      <c r="L235" s="83" t="s">
        <v>186</v>
      </c>
      <c r="M235" s="83" t="s">
        <v>442</v>
      </c>
      <c r="N235" s="83" t="s">
        <v>182</v>
      </c>
      <c r="O235" s="83" t="s">
        <v>182</v>
      </c>
      <c r="P235" s="83" t="s">
        <v>182</v>
      </c>
      <c r="Q235" s="83" t="s">
        <v>182</v>
      </c>
      <c r="R235" s="83" t="s">
        <v>182</v>
      </c>
      <c r="S235" s="84" t="s">
        <v>443</v>
      </c>
      <c r="T235" s="83" t="s">
        <v>182</v>
      </c>
      <c r="U235" s="83" t="s">
        <v>182</v>
      </c>
      <c r="V235" s="85"/>
    </row>
    <row r="236">
      <c r="A236" s="85"/>
      <c r="B236" s="83">
        <v>34.0</v>
      </c>
      <c r="C236" s="83" t="s">
        <v>182</v>
      </c>
      <c r="D236" s="83" t="s">
        <v>186</v>
      </c>
      <c r="E236" s="83" t="s">
        <v>186</v>
      </c>
      <c r="F236" s="83" t="s">
        <v>186</v>
      </c>
      <c r="G236" s="83" t="s">
        <v>186</v>
      </c>
      <c r="H236" s="83" t="s">
        <v>196</v>
      </c>
      <c r="I236" s="83" t="s">
        <v>182</v>
      </c>
      <c r="J236" s="83" t="s">
        <v>182</v>
      </c>
      <c r="K236" s="83" t="s">
        <v>832</v>
      </c>
      <c r="L236" s="83" t="s">
        <v>186</v>
      </c>
      <c r="M236" s="83" t="s">
        <v>442</v>
      </c>
      <c r="N236" s="83" t="s">
        <v>182</v>
      </c>
      <c r="O236" s="83" t="s">
        <v>182</v>
      </c>
      <c r="P236" s="83" t="s">
        <v>182</v>
      </c>
      <c r="Q236" s="83" t="s">
        <v>182</v>
      </c>
      <c r="R236" s="83" t="s">
        <v>182</v>
      </c>
      <c r="S236" s="84" t="s">
        <v>443</v>
      </c>
      <c r="T236" s="83" t="s">
        <v>182</v>
      </c>
      <c r="U236" s="83" t="s">
        <v>182</v>
      </c>
      <c r="V236" s="85"/>
    </row>
    <row r="237">
      <c r="A237" s="82"/>
      <c r="B237" s="83">
        <v>35.0</v>
      </c>
      <c r="C237" s="83" t="s">
        <v>182</v>
      </c>
      <c r="D237" s="83">
        <v>2.4E-4</v>
      </c>
      <c r="E237" s="83">
        <v>2.22E-4</v>
      </c>
      <c r="F237" s="83" t="s">
        <v>854</v>
      </c>
      <c r="G237" s="83" t="s">
        <v>465</v>
      </c>
      <c r="H237" s="83" t="s">
        <v>196</v>
      </c>
      <c r="I237" s="83" t="s">
        <v>182</v>
      </c>
      <c r="J237" s="83" t="s">
        <v>182</v>
      </c>
      <c r="K237" s="83" t="s">
        <v>832</v>
      </c>
      <c r="L237" s="83" t="s">
        <v>186</v>
      </c>
      <c r="M237" s="83" t="s">
        <v>442</v>
      </c>
      <c r="N237" s="83" t="s">
        <v>182</v>
      </c>
      <c r="O237" s="83" t="s">
        <v>182</v>
      </c>
      <c r="P237" s="83" t="s">
        <v>182</v>
      </c>
      <c r="Q237" s="83" t="s">
        <v>182</v>
      </c>
      <c r="R237" s="83" t="s">
        <v>182</v>
      </c>
      <c r="S237" s="84" t="s">
        <v>443</v>
      </c>
      <c r="T237" s="83" t="s">
        <v>182</v>
      </c>
      <c r="U237" s="83" t="s">
        <v>182</v>
      </c>
      <c r="V237" s="85"/>
    </row>
    <row r="238">
      <c r="A238" s="82"/>
      <c r="B238" s="83">
        <v>35.0</v>
      </c>
      <c r="C238" s="83" t="s">
        <v>182</v>
      </c>
      <c r="D238" s="83">
        <v>0.006157</v>
      </c>
      <c r="E238" s="83">
        <v>0.005649</v>
      </c>
      <c r="F238" s="83" t="s">
        <v>855</v>
      </c>
      <c r="G238" s="83" t="s">
        <v>466</v>
      </c>
      <c r="H238" s="83" t="s">
        <v>196</v>
      </c>
      <c r="I238" s="83" t="s">
        <v>182</v>
      </c>
      <c r="J238" s="83" t="s">
        <v>182</v>
      </c>
      <c r="K238" s="83" t="s">
        <v>832</v>
      </c>
      <c r="L238" s="83" t="s">
        <v>186</v>
      </c>
      <c r="M238" s="83" t="s">
        <v>442</v>
      </c>
      <c r="N238" s="83" t="s">
        <v>182</v>
      </c>
      <c r="O238" s="83" t="s">
        <v>182</v>
      </c>
      <c r="P238" s="83" t="s">
        <v>182</v>
      </c>
      <c r="Q238" s="83" t="s">
        <v>182</v>
      </c>
      <c r="R238" s="83" t="s">
        <v>182</v>
      </c>
      <c r="S238" s="84" t="s">
        <v>443</v>
      </c>
      <c r="T238" s="83" t="s">
        <v>182</v>
      </c>
      <c r="U238" s="83" t="s">
        <v>182</v>
      </c>
      <c r="V238" s="85"/>
    </row>
    <row r="239">
      <c r="A239" s="85"/>
      <c r="B239" s="83">
        <v>36.0</v>
      </c>
      <c r="C239" s="83" t="s">
        <v>182</v>
      </c>
      <c r="D239" s="83">
        <v>0.001728</v>
      </c>
      <c r="E239" s="83">
        <v>0.001608</v>
      </c>
      <c r="F239" s="83" t="s">
        <v>856</v>
      </c>
      <c r="G239" s="83" t="s">
        <v>467</v>
      </c>
      <c r="H239" s="83" t="s">
        <v>196</v>
      </c>
      <c r="I239" s="83" t="s">
        <v>182</v>
      </c>
      <c r="J239" s="83" t="s">
        <v>182</v>
      </c>
      <c r="K239" s="83" t="s">
        <v>832</v>
      </c>
      <c r="L239" s="83" t="s">
        <v>186</v>
      </c>
      <c r="M239" s="83" t="s">
        <v>442</v>
      </c>
      <c r="N239" s="83" t="s">
        <v>182</v>
      </c>
      <c r="O239" s="83" t="s">
        <v>182</v>
      </c>
      <c r="P239" s="83" t="s">
        <v>182</v>
      </c>
      <c r="Q239" s="83" t="s">
        <v>182</v>
      </c>
      <c r="R239" s="83" t="s">
        <v>182</v>
      </c>
      <c r="S239" s="84" t="s">
        <v>443</v>
      </c>
      <c r="T239" s="83" t="s">
        <v>182</v>
      </c>
      <c r="U239" s="83" t="s">
        <v>182</v>
      </c>
      <c r="V239" s="85"/>
    </row>
    <row r="240">
      <c r="A240" s="82"/>
      <c r="B240" s="83">
        <v>36.0</v>
      </c>
      <c r="C240" s="83" t="s">
        <v>182</v>
      </c>
      <c r="D240" s="83">
        <v>0.018954</v>
      </c>
      <c r="E240" s="83">
        <v>0.017594</v>
      </c>
      <c r="F240" s="83" t="s">
        <v>857</v>
      </c>
      <c r="G240" s="83" t="s">
        <v>468</v>
      </c>
      <c r="H240" s="83" t="s">
        <v>196</v>
      </c>
      <c r="I240" s="83" t="s">
        <v>182</v>
      </c>
      <c r="J240" s="83" t="s">
        <v>182</v>
      </c>
      <c r="K240" s="83" t="s">
        <v>832</v>
      </c>
      <c r="L240" s="83" t="s">
        <v>186</v>
      </c>
      <c r="M240" s="83" t="s">
        <v>442</v>
      </c>
      <c r="N240" s="83" t="s">
        <v>182</v>
      </c>
      <c r="O240" s="83" t="s">
        <v>182</v>
      </c>
      <c r="P240" s="83" t="s">
        <v>182</v>
      </c>
      <c r="Q240" s="83" t="s">
        <v>182</v>
      </c>
      <c r="R240" s="83" t="s">
        <v>182</v>
      </c>
      <c r="S240" s="84" t="s">
        <v>443</v>
      </c>
      <c r="T240" s="83" t="s">
        <v>182</v>
      </c>
      <c r="U240" s="83" t="s">
        <v>182</v>
      </c>
      <c r="V240" s="85"/>
    </row>
    <row r="241">
      <c r="A241" s="85"/>
      <c r="B241" s="83">
        <v>37.0</v>
      </c>
      <c r="C241" s="83" t="s">
        <v>182</v>
      </c>
      <c r="D241" s="83">
        <v>0.001202</v>
      </c>
      <c r="E241" s="83">
        <v>0.001122</v>
      </c>
      <c r="F241" s="83" t="s">
        <v>858</v>
      </c>
      <c r="G241" s="83" t="s">
        <v>469</v>
      </c>
      <c r="H241" s="83" t="s">
        <v>196</v>
      </c>
      <c r="I241" s="83" t="s">
        <v>182</v>
      </c>
      <c r="J241" s="83" t="s">
        <v>182</v>
      </c>
      <c r="K241" s="83" t="s">
        <v>832</v>
      </c>
      <c r="L241" s="83" t="s">
        <v>186</v>
      </c>
      <c r="M241" s="83" t="s">
        <v>442</v>
      </c>
      <c r="N241" s="83" t="s">
        <v>182</v>
      </c>
      <c r="O241" s="83" t="s">
        <v>182</v>
      </c>
      <c r="P241" s="83" t="s">
        <v>182</v>
      </c>
      <c r="Q241" s="83" t="s">
        <v>182</v>
      </c>
      <c r="R241" s="83" t="s">
        <v>182</v>
      </c>
      <c r="S241" s="84" t="s">
        <v>443</v>
      </c>
      <c r="T241" s="83" t="s">
        <v>182</v>
      </c>
      <c r="U241" s="83" t="s">
        <v>182</v>
      </c>
      <c r="V241" s="85"/>
    </row>
    <row r="242">
      <c r="A242" s="85"/>
      <c r="B242" s="83">
        <v>37.0</v>
      </c>
      <c r="C242" s="83" t="s">
        <v>182</v>
      </c>
      <c r="D242" s="83">
        <v>0.013132</v>
      </c>
      <c r="E242" s="83">
        <v>0.01214</v>
      </c>
      <c r="F242" s="83" t="s">
        <v>859</v>
      </c>
      <c r="G242" s="83" t="s">
        <v>470</v>
      </c>
      <c r="H242" s="83" t="s">
        <v>196</v>
      </c>
      <c r="I242" s="83" t="s">
        <v>182</v>
      </c>
      <c r="J242" s="83" t="s">
        <v>182</v>
      </c>
      <c r="K242" s="83" t="s">
        <v>832</v>
      </c>
      <c r="L242" s="83" t="s">
        <v>186</v>
      </c>
      <c r="M242" s="83" t="s">
        <v>442</v>
      </c>
      <c r="N242" s="83" t="s">
        <v>182</v>
      </c>
      <c r="O242" s="83" t="s">
        <v>182</v>
      </c>
      <c r="P242" s="83" t="s">
        <v>182</v>
      </c>
      <c r="Q242" s="83" t="s">
        <v>182</v>
      </c>
      <c r="R242" s="83" t="s">
        <v>182</v>
      </c>
      <c r="S242" s="84" t="s">
        <v>443</v>
      </c>
      <c r="T242" s="83" t="s">
        <v>182</v>
      </c>
      <c r="U242" s="83" t="s">
        <v>182</v>
      </c>
      <c r="V242" s="85"/>
    </row>
    <row r="243">
      <c r="A243" s="82"/>
      <c r="B243" s="83">
        <v>38.0</v>
      </c>
      <c r="C243" s="83" t="s">
        <v>182</v>
      </c>
      <c r="D243" s="83">
        <v>1.35E-4</v>
      </c>
      <c r="E243" s="83">
        <v>1.27E-4</v>
      </c>
      <c r="F243" s="83" t="s">
        <v>860</v>
      </c>
      <c r="G243" s="83" t="s">
        <v>471</v>
      </c>
      <c r="H243" s="83" t="s">
        <v>196</v>
      </c>
      <c r="I243" s="83" t="s">
        <v>182</v>
      </c>
      <c r="J243" s="83" t="s">
        <v>182</v>
      </c>
      <c r="K243" s="83" t="s">
        <v>832</v>
      </c>
      <c r="L243" s="83" t="s">
        <v>186</v>
      </c>
      <c r="M243" s="83" t="s">
        <v>442</v>
      </c>
      <c r="N243" s="83" t="s">
        <v>182</v>
      </c>
      <c r="O243" s="83" t="s">
        <v>182</v>
      </c>
      <c r="P243" s="83" t="s">
        <v>182</v>
      </c>
      <c r="Q243" s="83" t="s">
        <v>182</v>
      </c>
      <c r="R243" s="83" t="s">
        <v>182</v>
      </c>
      <c r="S243" s="84" t="s">
        <v>443</v>
      </c>
      <c r="T243" s="83" t="s">
        <v>182</v>
      </c>
      <c r="U243" s="83" t="s">
        <v>182</v>
      </c>
      <c r="V243" s="85"/>
    </row>
    <row r="244">
      <c r="A244" s="85"/>
      <c r="B244" s="83">
        <v>38.0</v>
      </c>
      <c r="C244" s="83" t="s">
        <v>182</v>
      </c>
      <c r="D244" s="83">
        <v>0.024829</v>
      </c>
      <c r="E244" s="83">
        <v>0.023425</v>
      </c>
      <c r="F244" s="83" t="s">
        <v>861</v>
      </c>
      <c r="G244" s="83" t="s">
        <v>472</v>
      </c>
      <c r="H244" s="83" t="s">
        <v>196</v>
      </c>
      <c r="I244" s="83" t="s">
        <v>182</v>
      </c>
      <c r="J244" s="83" t="s">
        <v>182</v>
      </c>
      <c r="K244" s="83" t="s">
        <v>832</v>
      </c>
      <c r="L244" s="83" t="s">
        <v>186</v>
      </c>
      <c r="M244" s="83" t="s">
        <v>442</v>
      </c>
      <c r="N244" s="83" t="s">
        <v>182</v>
      </c>
      <c r="O244" s="83" t="s">
        <v>182</v>
      </c>
      <c r="P244" s="83" t="s">
        <v>182</v>
      </c>
      <c r="Q244" s="83" t="s">
        <v>182</v>
      </c>
      <c r="R244" s="83" t="s">
        <v>182</v>
      </c>
      <c r="S244" s="84" t="s">
        <v>443</v>
      </c>
      <c r="T244" s="83" t="s">
        <v>182</v>
      </c>
      <c r="U244" s="83" t="s">
        <v>182</v>
      </c>
      <c r="V244" s="85"/>
    </row>
    <row r="245">
      <c r="A245" s="82"/>
      <c r="B245" s="83">
        <v>39.0</v>
      </c>
      <c r="C245" s="83" t="s">
        <v>182</v>
      </c>
      <c r="D245" s="83">
        <v>2.17E-4</v>
      </c>
      <c r="E245" s="83">
        <v>1.91E-4</v>
      </c>
      <c r="F245" s="83" t="s">
        <v>862</v>
      </c>
      <c r="G245" s="83" t="s">
        <v>473</v>
      </c>
      <c r="H245" s="83" t="s">
        <v>196</v>
      </c>
      <c r="I245" s="83" t="s">
        <v>182</v>
      </c>
      <c r="J245" s="83" t="s">
        <v>182</v>
      </c>
      <c r="K245" s="83" t="s">
        <v>832</v>
      </c>
      <c r="L245" s="83" t="s">
        <v>186</v>
      </c>
      <c r="M245" s="83" t="s">
        <v>442</v>
      </c>
      <c r="N245" s="83" t="s">
        <v>182</v>
      </c>
      <c r="O245" s="83" t="s">
        <v>182</v>
      </c>
      <c r="P245" s="83" t="s">
        <v>182</v>
      </c>
      <c r="Q245" s="83" t="s">
        <v>182</v>
      </c>
      <c r="R245" s="83" t="s">
        <v>182</v>
      </c>
      <c r="S245" s="84" t="s">
        <v>443</v>
      </c>
      <c r="T245" s="83" t="s">
        <v>182</v>
      </c>
      <c r="U245" s="83" t="s">
        <v>182</v>
      </c>
      <c r="V245" s="85"/>
    </row>
    <row r="246">
      <c r="A246" s="85"/>
      <c r="B246" s="83">
        <v>39.0</v>
      </c>
      <c r="C246" s="83" t="s">
        <v>182</v>
      </c>
      <c r="D246" s="83">
        <v>0.04645</v>
      </c>
      <c r="E246" s="83">
        <v>0.042498</v>
      </c>
      <c r="F246" s="83" t="s">
        <v>863</v>
      </c>
      <c r="G246" s="83" t="s">
        <v>474</v>
      </c>
      <c r="H246" s="83" t="s">
        <v>196</v>
      </c>
      <c r="I246" s="83" t="s">
        <v>182</v>
      </c>
      <c r="J246" s="83" t="s">
        <v>182</v>
      </c>
      <c r="K246" s="83" t="s">
        <v>832</v>
      </c>
      <c r="L246" s="83" t="s">
        <v>186</v>
      </c>
      <c r="M246" s="83" t="s">
        <v>442</v>
      </c>
      <c r="N246" s="83" t="s">
        <v>182</v>
      </c>
      <c r="O246" s="83" t="s">
        <v>182</v>
      </c>
      <c r="P246" s="83" t="s">
        <v>182</v>
      </c>
      <c r="Q246" s="83" t="s">
        <v>182</v>
      </c>
      <c r="R246" s="83" t="s">
        <v>182</v>
      </c>
      <c r="S246" s="84" t="s">
        <v>443</v>
      </c>
      <c r="T246" s="83" t="s">
        <v>182</v>
      </c>
      <c r="U246" s="83" t="s">
        <v>182</v>
      </c>
      <c r="V246" s="85"/>
    </row>
    <row r="247">
      <c r="A247" s="82"/>
      <c r="B247" s="83">
        <v>40.0</v>
      </c>
      <c r="C247" s="83" t="s">
        <v>182</v>
      </c>
      <c r="D247" s="83">
        <v>0.020785</v>
      </c>
      <c r="E247" s="83">
        <v>0.019645</v>
      </c>
      <c r="F247" s="83" t="s">
        <v>864</v>
      </c>
      <c r="G247" s="83" t="s">
        <v>476</v>
      </c>
      <c r="H247" s="83" t="s">
        <v>196</v>
      </c>
      <c r="I247" s="83" t="s">
        <v>182</v>
      </c>
      <c r="J247" s="83" t="s">
        <v>182</v>
      </c>
      <c r="K247" s="83" t="s">
        <v>832</v>
      </c>
      <c r="L247" s="83" t="s">
        <v>186</v>
      </c>
      <c r="M247" s="83" t="s">
        <v>442</v>
      </c>
      <c r="N247" s="83" t="s">
        <v>182</v>
      </c>
      <c r="O247" s="83" t="s">
        <v>182</v>
      </c>
      <c r="P247" s="83" t="s">
        <v>182</v>
      </c>
      <c r="Q247" s="83" t="s">
        <v>182</v>
      </c>
      <c r="R247" s="83" t="s">
        <v>182</v>
      </c>
      <c r="S247" s="84" t="s">
        <v>443</v>
      </c>
      <c r="T247" s="83" t="s">
        <v>182</v>
      </c>
      <c r="U247" s="83" t="s">
        <v>182</v>
      </c>
      <c r="V247" s="85"/>
    </row>
    <row r="248">
      <c r="A248" s="82"/>
      <c r="B248" s="83">
        <v>40.0</v>
      </c>
      <c r="C248" s="83" t="s">
        <v>182</v>
      </c>
      <c r="D248" s="83">
        <v>3.59E-4</v>
      </c>
      <c r="E248" s="83">
        <v>3.41E-4</v>
      </c>
      <c r="F248" s="83" t="s">
        <v>865</v>
      </c>
      <c r="G248" s="83" t="s">
        <v>475</v>
      </c>
      <c r="H248" s="83" t="s">
        <v>196</v>
      </c>
      <c r="I248" s="83" t="s">
        <v>182</v>
      </c>
      <c r="J248" s="83" t="s">
        <v>182</v>
      </c>
      <c r="K248" s="83" t="s">
        <v>832</v>
      </c>
      <c r="L248" s="83" t="s">
        <v>186</v>
      </c>
      <c r="M248" s="83" t="s">
        <v>442</v>
      </c>
      <c r="N248" s="83" t="s">
        <v>182</v>
      </c>
      <c r="O248" s="83" t="s">
        <v>182</v>
      </c>
      <c r="P248" s="83" t="s">
        <v>182</v>
      </c>
      <c r="Q248" s="83" t="s">
        <v>182</v>
      </c>
      <c r="R248" s="83" t="s">
        <v>182</v>
      </c>
      <c r="S248" s="84" t="s">
        <v>443</v>
      </c>
      <c r="T248" s="83" t="s">
        <v>182</v>
      </c>
      <c r="U248" s="83" t="s">
        <v>182</v>
      </c>
      <c r="V248" s="85"/>
    </row>
    <row r="249">
      <c r="A249" s="85"/>
      <c r="B249" s="83">
        <v>41.0</v>
      </c>
      <c r="C249" s="83" t="s">
        <v>182</v>
      </c>
      <c r="D249" s="89">
        <v>0.009026</v>
      </c>
      <c r="E249" s="83">
        <v>0.008762</v>
      </c>
      <c r="F249" s="83" t="s">
        <v>866</v>
      </c>
      <c r="G249" s="83" t="s">
        <v>478</v>
      </c>
      <c r="H249" s="83" t="s">
        <v>196</v>
      </c>
      <c r="I249" s="83" t="s">
        <v>182</v>
      </c>
      <c r="J249" s="83" t="s">
        <v>182</v>
      </c>
      <c r="K249" s="83" t="s">
        <v>832</v>
      </c>
      <c r="L249" s="83" t="s">
        <v>186</v>
      </c>
      <c r="M249" s="83" t="s">
        <v>442</v>
      </c>
      <c r="N249" s="83" t="s">
        <v>182</v>
      </c>
      <c r="O249" s="83" t="s">
        <v>182</v>
      </c>
      <c r="P249" s="83" t="s">
        <v>182</v>
      </c>
      <c r="Q249" s="83" t="s">
        <v>182</v>
      </c>
      <c r="R249" s="83" t="s">
        <v>182</v>
      </c>
      <c r="S249" s="84" t="s">
        <v>443</v>
      </c>
      <c r="T249" s="83" t="s">
        <v>182</v>
      </c>
      <c r="U249" s="83" t="s">
        <v>182</v>
      </c>
      <c r="V249" s="85"/>
    </row>
    <row r="250">
      <c r="A250" s="85"/>
      <c r="B250" s="83">
        <v>41.0</v>
      </c>
      <c r="C250" s="83" t="s">
        <v>182</v>
      </c>
      <c r="D250" s="83">
        <v>1.02E-4</v>
      </c>
      <c r="E250" s="83">
        <v>9.4E-5</v>
      </c>
      <c r="F250" s="83" t="s">
        <v>867</v>
      </c>
      <c r="G250" s="83" t="s">
        <v>477</v>
      </c>
      <c r="H250" s="83" t="s">
        <v>196</v>
      </c>
      <c r="I250" s="83" t="s">
        <v>182</v>
      </c>
      <c r="J250" s="83" t="s">
        <v>182</v>
      </c>
      <c r="K250" s="83" t="s">
        <v>832</v>
      </c>
      <c r="L250" s="83" t="s">
        <v>186</v>
      </c>
      <c r="M250" s="83" t="s">
        <v>442</v>
      </c>
      <c r="N250" s="83" t="s">
        <v>182</v>
      </c>
      <c r="O250" s="83" t="s">
        <v>182</v>
      </c>
      <c r="P250" s="83" t="s">
        <v>182</v>
      </c>
      <c r="Q250" s="83" t="s">
        <v>182</v>
      </c>
      <c r="R250" s="83" t="s">
        <v>182</v>
      </c>
      <c r="S250" s="84" t="s">
        <v>443</v>
      </c>
      <c r="T250" s="83" t="s">
        <v>182</v>
      </c>
      <c r="U250" s="83" t="s">
        <v>182</v>
      </c>
      <c r="V250" s="85"/>
    </row>
    <row r="251">
      <c r="A251" s="83" t="s">
        <v>868</v>
      </c>
      <c r="B251" s="83" t="s">
        <v>869</v>
      </c>
      <c r="C251" s="83">
        <v>0.058</v>
      </c>
      <c r="D251" s="83">
        <v>0.089</v>
      </c>
      <c r="E251" s="83">
        <v>0.089</v>
      </c>
      <c r="F251" s="83">
        <v>0.089</v>
      </c>
      <c r="G251" s="83">
        <v>89000.0</v>
      </c>
      <c r="H251" s="83" t="s">
        <v>196</v>
      </c>
      <c r="I251" s="83" t="s">
        <v>182</v>
      </c>
      <c r="J251" s="83" t="s">
        <v>182</v>
      </c>
      <c r="K251" s="83" t="s">
        <v>870</v>
      </c>
      <c r="L251" s="83" t="s">
        <v>545</v>
      </c>
      <c r="M251" s="83" t="s">
        <v>871</v>
      </c>
      <c r="N251" s="83" t="s">
        <v>188</v>
      </c>
      <c r="O251" s="83" t="s">
        <v>251</v>
      </c>
      <c r="P251" s="83">
        <v>2022.0</v>
      </c>
      <c r="Q251" s="83" t="s">
        <v>182</v>
      </c>
      <c r="R251" s="83" t="s">
        <v>182</v>
      </c>
      <c r="S251" s="83" t="s">
        <v>182</v>
      </c>
      <c r="T251" s="83" t="s">
        <v>182</v>
      </c>
      <c r="U251" s="83" t="s">
        <v>182</v>
      </c>
      <c r="V251" s="85"/>
    </row>
    <row r="252">
      <c r="A252" s="83" t="s">
        <v>675</v>
      </c>
      <c r="B252" s="83" t="s">
        <v>201</v>
      </c>
      <c r="C252" s="83" t="s">
        <v>182</v>
      </c>
      <c r="D252" s="89">
        <v>15.0</v>
      </c>
      <c r="E252" s="83">
        <v>15.0</v>
      </c>
      <c r="F252" s="83">
        <v>15.0</v>
      </c>
      <c r="G252" s="83">
        <v>1.5E7</v>
      </c>
      <c r="H252" s="83" t="s">
        <v>196</v>
      </c>
      <c r="I252" s="83" t="s">
        <v>182</v>
      </c>
      <c r="J252" s="83" t="s">
        <v>182</v>
      </c>
      <c r="K252" s="83" t="s">
        <v>870</v>
      </c>
      <c r="L252" s="83" t="s">
        <v>545</v>
      </c>
      <c r="M252" s="83" t="s">
        <v>871</v>
      </c>
      <c r="N252" s="83" t="s">
        <v>188</v>
      </c>
      <c r="O252" s="83" t="s">
        <v>182</v>
      </c>
      <c r="P252" s="83" t="s">
        <v>182</v>
      </c>
      <c r="Q252" s="83" t="s">
        <v>182</v>
      </c>
      <c r="R252" s="83" t="s">
        <v>182</v>
      </c>
      <c r="S252" s="83" t="s">
        <v>182</v>
      </c>
      <c r="T252" s="83" t="s">
        <v>182</v>
      </c>
      <c r="U252" s="83" t="s">
        <v>182</v>
      </c>
      <c r="V252" s="85"/>
    </row>
    <row r="253">
      <c r="A253" s="85"/>
      <c r="B253" s="83" t="s">
        <v>872</v>
      </c>
      <c r="C253" s="83" t="s">
        <v>182</v>
      </c>
      <c r="D253" s="83">
        <v>10.1</v>
      </c>
      <c r="E253" s="83">
        <v>6.9</v>
      </c>
      <c r="F253" s="83" t="s">
        <v>873</v>
      </c>
      <c r="G253" s="83" t="s">
        <v>873</v>
      </c>
      <c r="H253" s="83" t="s">
        <v>182</v>
      </c>
      <c r="I253" s="83" t="s">
        <v>182</v>
      </c>
      <c r="J253" s="83" t="s">
        <v>182</v>
      </c>
      <c r="K253" s="83" t="s">
        <v>870</v>
      </c>
      <c r="L253" s="82"/>
      <c r="M253" s="83" t="s">
        <v>871</v>
      </c>
      <c r="N253" s="83" t="s">
        <v>182</v>
      </c>
      <c r="O253" s="83" t="s">
        <v>182</v>
      </c>
      <c r="P253" s="83" t="s">
        <v>182</v>
      </c>
      <c r="Q253" s="83" t="s">
        <v>182</v>
      </c>
      <c r="R253" s="83" t="s">
        <v>182</v>
      </c>
      <c r="S253" s="83" t="s">
        <v>182</v>
      </c>
      <c r="T253" s="83" t="s">
        <v>182</v>
      </c>
      <c r="U253" s="83" t="s">
        <v>182</v>
      </c>
      <c r="V253" s="85"/>
    </row>
    <row r="254">
      <c r="A254" s="83" t="s">
        <v>874</v>
      </c>
      <c r="B254" s="83" t="s">
        <v>875</v>
      </c>
      <c r="C254" s="83" t="s">
        <v>182</v>
      </c>
      <c r="D254" s="83">
        <v>1400.0</v>
      </c>
      <c r="E254" s="83">
        <v>800.0</v>
      </c>
      <c r="F254" s="83" t="s">
        <v>876</v>
      </c>
      <c r="G254" s="83" t="s">
        <v>876</v>
      </c>
      <c r="H254" s="82"/>
      <c r="I254" s="83" t="s">
        <v>182</v>
      </c>
      <c r="J254" s="83" t="s">
        <v>182</v>
      </c>
      <c r="K254" s="83" t="s">
        <v>870</v>
      </c>
      <c r="L254" s="82"/>
      <c r="M254" s="83" t="s">
        <v>871</v>
      </c>
      <c r="N254" s="83" t="s">
        <v>182</v>
      </c>
      <c r="O254" s="83" t="s">
        <v>182</v>
      </c>
      <c r="P254" s="83" t="s">
        <v>182</v>
      </c>
      <c r="Q254" s="83" t="s">
        <v>182</v>
      </c>
      <c r="R254" s="83" t="s">
        <v>182</v>
      </c>
      <c r="S254" s="83" t="s">
        <v>182</v>
      </c>
      <c r="T254" s="83" t="s">
        <v>182</v>
      </c>
      <c r="U254" s="83" t="s">
        <v>182</v>
      </c>
      <c r="V254" s="85"/>
    </row>
    <row r="255">
      <c r="A255" s="83" t="s">
        <v>877</v>
      </c>
      <c r="B255" s="83" t="s">
        <v>878</v>
      </c>
      <c r="C255" s="83" t="s">
        <v>182</v>
      </c>
      <c r="D255" s="83">
        <v>270.0</v>
      </c>
      <c r="E255" s="83">
        <v>230.0</v>
      </c>
      <c r="F255" s="83" t="s">
        <v>879</v>
      </c>
      <c r="G255" s="83" t="s">
        <v>879</v>
      </c>
      <c r="H255" s="83" t="s">
        <v>182</v>
      </c>
      <c r="I255" s="83" t="s">
        <v>182</v>
      </c>
      <c r="J255" s="83" t="s">
        <v>182</v>
      </c>
      <c r="K255" s="83" t="s">
        <v>870</v>
      </c>
      <c r="L255" s="82"/>
      <c r="M255" s="83" t="s">
        <v>871</v>
      </c>
      <c r="N255" s="83" t="s">
        <v>182</v>
      </c>
      <c r="O255" s="83" t="s">
        <v>182</v>
      </c>
      <c r="P255" s="83" t="s">
        <v>182</v>
      </c>
      <c r="Q255" s="83" t="s">
        <v>182</v>
      </c>
      <c r="R255" s="84" t="s">
        <v>880</v>
      </c>
      <c r="S255" s="83" t="s">
        <v>182</v>
      </c>
      <c r="T255" s="83" t="s">
        <v>182</v>
      </c>
      <c r="U255" s="83" t="s">
        <v>182</v>
      </c>
      <c r="V255" s="85"/>
    </row>
    <row r="256">
      <c r="A256" s="82"/>
      <c r="B256" s="83" t="s">
        <v>881</v>
      </c>
      <c r="C256" s="83" t="s">
        <v>182</v>
      </c>
      <c r="D256" s="83">
        <v>34.0</v>
      </c>
      <c r="E256" s="83">
        <v>24.0</v>
      </c>
      <c r="F256" s="83" t="s">
        <v>882</v>
      </c>
      <c r="G256" s="83" t="s">
        <v>882</v>
      </c>
      <c r="H256" s="83" t="s">
        <v>182</v>
      </c>
      <c r="I256" s="83" t="s">
        <v>182</v>
      </c>
      <c r="J256" s="83" t="s">
        <v>182</v>
      </c>
      <c r="K256" s="83" t="s">
        <v>870</v>
      </c>
      <c r="L256" s="82"/>
      <c r="M256" s="83" t="s">
        <v>871</v>
      </c>
      <c r="N256" s="83" t="s">
        <v>182</v>
      </c>
      <c r="O256" s="83" t="s">
        <v>182</v>
      </c>
      <c r="P256" s="83" t="s">
        <v>182</v>
      </c>
      <c r="Q256" s="83" t="s">
        <v>182</v>
      </c>
      <c r="R256" s="83" t="s">
        <v>182</v>
      </c>
      <c r="S256" s="83" t="s">
        <v>182</v>
      </c>
      <c r="T256" s="83" t="s">
        <v>182</v>
      </c>
      <c r="U256" s="83" t="s">
        <v>182</v>
      </c>
      <c r="V256" s="85"/>
    </row>
    <row r="257">
      <c r="A257" s="83" t="s">
        <v>883</v>
      </c>
      <c r="B257" s="83" t="s">
        <v>884</v>
      </c>
      <c r="C257" s="83">
        <v>33.0</v>
      </c>
      <c r="D257" s="83">
        <v>0.043</v>
      </c>
      <c r="E257" s="83">
        <v>0.043</v>
      </c>
      <c r="F257" s="83">
        <v>0.043</v>
      </c>
      <c r="G257" s="83">
        <v>43000.0</v>
      </c>
      <c r="H257" s="83" t="s">
        <v>196</v>
      </c>
      <c r="I257" s="83" t="s">
        <v>182</v>
      </c>
      <c r="J257" s="83" t="s">
        <v>182</v>
      </c>
      <c r="K257" s="83" t="s">
        <v>870</v>
      </c>
      <c r="L257" s="82"/>
      <c r="M257" s="83" t="s">
        <v>182</v>
      </c>
      <c r="N257" s="83" t="s">
        <v>182</v>
      </c>
      <c r="O257" s="83" t="s">
        <v>182</v>
      </c>
      <c r="P257" s="83" t="s">
        <v>182</v>
      </c>
      <c r="Q257" s="83" t="s">
        <v>182</v>
      </c>
      <c r="R257" s="83" t="s">
        <v>182</v>
      </c>
      <c r="S257" s="84" t="s">
        <v>885</v>
      </c>
      <c r="T257" s="83" t="s">
        <v>182</v>
      </c>
      <c r="U257" s="83" t="s">
        <v>182</v>
      </c>
      <c r="V257" s="85"/>
    </row>
    <row r="258">
      <c r="A258" s="85"/>
      <c r="B258" s="83" t="s">
        <v>886</v>
      </c>
      <c r="C258" s="83" t="s">
        <v>182</v>
      </c>
      <c r="D258" s="83">
        <v>0.39</v>
      </c>
      <c r="E258" s="83">
        <v>0.27</v>
      </c>
      <c r="F258" s="83" t="s">
        <v>887</v>
      </c>
      <c r="G258" s="83" t="s">
        <v>887</v>
      </c>
      <c r="H258" s="83" t="s">
        <v>182</v>
      </c>
      <c r="I258" s="83" t="s">
        <v>182</v>
      </c>
      <c r="J258" s="83" t="s">
        <v>182</v>
      </c>
      <c r="K258" s="83" t="s">
        <v>870</v>
      </c>
      <c r="L258" s="82"/>
      <c r="M258" s="83" t="s">
        <v>871</v>
      </c>
      <c r="N258" s="83" t="s">
        <v>182</v>
      </c>
      <c r="O258" s="83" t="s">
        <v>182</v>
      </c>
      <c r="P258" s="83" t="s">
        <v>182</v>
      </c>
      <c r="Q258" s="83" t="s">
        <v>182</v>
      </c>
      <c r="R258" s="83" t="s">
        <v>182</v>
      </c>
      <c r="S258" s="83" t="s">
        <v>182</v>
      </c>
      <c r="T258" s="83" t="s">
        <v>182</v>
      </c>
      <c r="U258" s="83" t="s">
        <v>182</v>
      </c>
      <c r="V258" s="85"/>
    </row>
    <row r="259">
      <c r="A259" s="85"/>
      <c r="B259" s="83" t="s">
        <v>888</v>
      </c>
      <c r="C259" s="83">
        <v>5.0</v>
      </c>
      <c r="D259" s="83">
        <v>1.58</v>
      </c>
      <c r="E259" s="83">
        <v>1.58</v>
      </c>
      <c r="F259" s="83">
        <v>1.58</v>
      </c>
      <c r="G259" s="83">
        <v>1580000.0</v>
      </c>
      <c r="H259" s="83" t="s">
        <v>196</v>
      </c>
      <c r="I259" s="83" t="s">
        <v>182</v>
      </c>
      <c r="J259" s="83" t="s">
        <v>182</v>
      </c>
      <c r="K259" s="83" t="s">
        <v>870</v>
      </c>
      <c r="L259" s="82"/>
      <c r="M259" s="83" t="s">
        <v>182</v>
      </c>
      <c r="N259" s="83" t="s">
        <v>182</v>
      </c>
      <c r="O259" s="83" t="s">
        <v>182</v>
      </c>
      <c r="P259" s="83" t="s">
        <v>182</v>
      </c>
      <c r="Q259" s="83" t="s">
        <v>182</v>
      </c>
      <c r="R259" s="83" t="s">
        <v>182</v>
      </c>
      <c r="S259" s="83" t="s">
        <v>182</v>
      </c>
      <c r="T259" s="83" t="s">
        <v>182</v>
      </c>
      <c r="U259" s="84" t="s">
        <v>889</v>
      </c>
      <c r="V259" s="85"/>
    </row>
    <row r="260">
      <c r="A260" s="83" t="s">
        <v>890</v>
      </c>
      <c r="B260" s="83" t="s">
        <v>891</v>
      </c>
      <c r="C260" s="83">
        <v>1.4</v>
      </c>
      <c r="D260" s="83">
        <v>0.0079</v>
      </c>
      <c r="E260" s="83">
        <v>0.0079</v>
      </c>
      <c r="F260" s="83">
        <v>0.0079</v>
      </c>
      <c r="G260" s="83">
        <v>7900.0</v>
      </c>
      <c r="H260" s="83" t="s">
        <v>196</v>
      </c>
      <c r="I260" s="83" t="s">
        <v>182</v>
      </c>
      <c r="J260" s="83" t="s">
        <v>182</v>
      </c>
      <c r="K260" s="83" t="s">
        <v>870</v>
      </c>
      <c r="L260" s="82"/>
      <c r="M260" s="83" t="s">
        <v>176</v>
      </c>
      <c r="N260" s="83" t="s">
        <v>188</v>
      </c>
      <c r="O260" s="83" t="s">
        <v>251</v>
      </c>
      <c r="P260" s="83">
        <v>2021.0</v>
      </c>
      <c r="Q260" s="83" t="s">
        <v>182</v>
      </c>
      <c r="R260" s="83" t="s">
        <v>182</v>
      </c>
      <c r="S260" s="83" t="s">
        <v>182</v>
      </c>
      <c r="T260" s="83" t="s">
        <v>182</v>
      </c>
      <c r="U260" s="83" t="s">
        <v>182</v>
      </c>
      <c r="V260" s="85"/>
    </row>
    <row r="261">
      <c r="A261" s="85"/>
      <c r="B261" s="83" t="s">
        <v>892</v>
      </c>
      <c r="C261" s="83">
        <v>0.7</v>
      </c>
      <c r="D261" s="83" t="s">
        <v>186</v>
      </c>
      <c r="E261" s="83" t="s">
        <v>186</v>
      </c>
      <c r="F261" s="83" t="s">
        <v>186</v>
      </c>
      <c r="G261" s="83" t="s">
        <v>186</v>
      </c>
      <c r="H261" s="83" t="s">
        <v>182</v>
      </c>
      <c r="I261" s="83" t="s">
        <v>182</v>
      </c>
      <c r="J261" s="83" t="s">
        <v>182</v>
      </c>
      <c r="K261" s="83" t="s">
        <v>870</v>
      </c>
      <c r="L261" s="82"/>
      <c r="M261" s="83" t="s">
        <v>182</v>
      </c>
      <c r="N261" s="83" t="s">
        <v>182</v>
      </c>
      <c r="O261" s="83" t="s">
        <v>182</v>
      </c>
      <c r="P261" s="83" t="s">
        <v>182</v>
      </c>
      <c r="Q261" s="83" t="s">
        <v>182</v>
      </c>
      <c r="R261" s="83" t="s">
        <v>182</v>
      </c>
      <c r="S261" s="83" t="s">
        <v>182</v>
      </c>
      <c r="T261" s="83" t="s">
        <v>182</v>
      </c>
      <c r="U261" s="83" t="s">
        <v>182</v>
      </c>
      <c r="V261" s="85"/>
    </row>
    <row r="262">
      <c r="A262" s="83" t="s">
        <v>890</v>
      </c>
      <c r="B262" s="83" t="s">
        <v>893</v>
      </c>
      <c r="C262" s="83" t="s">
        <v>182</v>
      </c>
      <c r="D262" s="83">
        <v>0.012</v>
      </c>
      <c r="E262" s="83">
        <v>0.012</v>
      </c>
      <c r="F262" s="83">
        <v>0.012</v>
      </c>
      <c r="G262" s="83">
        <v>12000.0</v>
      </c>
      <c r="H262" s="83" t="s">
        <v>231</v>
      </c>
      <c r="I262" s="83" t="s">
        <v>182</v>
      </c>
      <c r="J262" s="83" t="s">
        <v>182</v>
      </c>
      <c r="K262" s="83" t="s">
        <v>894</v>
      </c>
      <c r="L262" s="83" t="s">
        <v>545</v>
      </c>
      <c r="M262" s="83" t="s">
        <v>871</v>
      </c>
      <c r="N262" s="83" t="s">
        <v>188</v>
      </c>
      <c r="O262" s="83" t="s">
        <v>182</v>
      </c>
      <c r="P262" s="83" t="s">
        <v>182</v>
      </c>
      <c r="Q262" s="83" t="s">
        <v>182</v>
      </c>
      <c r="R262" s="83" t="s">
        <v>182</v>
      </c>
      <c r="S262" s="83" t="s">
        <v>182</v>
      </c>
      <c r="T262" s="83" t="s">
        <v>182</v>
      </c>
      <c r="U262" s="84" t="s">
        <v>895</v>
      </c>
      <c r="V262" s="85"/>
    </row>
    <row r="263">
      <c r="A263" s="82"/>
      <c r="B263" s="83" t="s">
        <v>896</v>
      </c>
      <c r="C263" s="83" t="s">
        <v>182</v>
      </c>
      <c r="D263" s="83">
        <v>0.00264</v>
      </c>
      <c r="E263" s="83">
        <v>0.00264</v>
      </c>
      <c r="F263" s="83">
        <v>0.00264</v>
      </c>
      <c r="G263" s="83">
        <v>2640.0</v>
      </c>
      <c r="H263" s="83" t="s">
        <v>231</v>
      </c>
      <c r="I263" s="83" t="s">
        <v>182</v>
      </c>
      <c r="J263" s="83" t="s">
        <v>182</v>
      </c>
      <c r="K263" s="83" t="s">
        <v>894</v>
      </c>
      <c r="L263" s="83" t="s">
        <v>545</v>
      </c>
      <c r="M263" s="83" t="s">
        <v>871</v>
      </c>
      <c r="N263" s="83" t="s">
        <v>188</v>
      </c>
      <c r="O263" s="83" t="s">
        <v>182</v>
      </c>
      <c r="P263" s="83" t="s">
        <v>182</v>
      </c>
      <c r="Q263" s="83" t="s">
        <v>182</v>
      </c>
      <c r="R263" s="84" t="s">
        <v>897</v>
      </c>
      <c r="S263" s="83" t="s">
        <v>182</v>
      </c>
      <c r="T263" s="83" t="s">
        <v>182</v>
      </c>
      <c r="U263" s="83" t="s">
        <v>182</v>
      </c>
      <c r="V263" s="85"/>
    </row>
    <row r="264">
      <c r="A264" s="83" t="s">
        <v>874</v>
      </c>
      <c r="B264" s="83" t="s">
        <v>875</v>
      </c>
      <c r="C264" s="83" t="s">
        <v>182</v>
      </c>
      <c r="D264" s="83">
        <v>0.0011</v>
      </c>
      <c r="E264" s="83">
        <v>0.0011</v>
      </c>
      <c r="F264" s="83">
        <v>0.0011</v>
      </c>
      <c r="G264" s="83">
        <v>1100.0</v>
      </c>
      <c r="H264" s="83" t="s">
        <v>231</v>
      </c>
      <c r="I264" s="83" t="s">
        <v>182</v>
      </c>
      <c r="J264" s="83" t="s">
        <v>182</v>
      </c>
      <c r="K264" s="83" t="s">
        <v>894</v>
      </c>
      <c r="L264" s="82"/>
      <c r="M264" s="83" t="s">
        <v>871</v>
      </c>
      <c r="N264" s="83" t="s">
        <v>182</v>
      </c>
      <c r="O264" s="83" t="s">
        <v>182</v>
      </c>
      <c r="P264" s="83" t="s">
        <v>182</v>
      </c>
      <c r="Q264" s="83" t="s">
        <v>182</v>
      </c>
      <c r="R264" s="83" t="s">
        <v>182</v>
      </c>
      <c r="S264" s="83" t="s">
        <v>182</v>
      </c>
      <c r="T264" s="83" t="s">
        <v>182</v>
      </c>
      <c r="U264" s="84" t="s">
        <v>895</v>
      </c>
      <c r="V264" s="85"/>
    </row>
    <row r="265">
      <c r="A265" s="83" t="s">
        <v>877</v>
      </c>
      <c r="B265" s="83" t="s">
        <v>878</v>
      </c>
      <c r="C265" s="83" t="s">
        <v>182</v>
      </c>
      <c r="D265" s="83">
        <v>7.6E-5</v>
      </c>
      <c r="E265" s="83">
        <v>7.6E-5</v>
      </c>
      <c r="F265" s="83">
        <v>7.6E-5</v>
      </c>
      <c r="G265" s="83">
        <v>76.0</v>
      </c>
      <c r="H265" s="83" t="s">
        <v>231</v>
      </c>
      <c r="I265" s="83" t="s">
        <v>182</v>
      </c>
      <c r="J265" s="83" t="s">
        <v>182</v>
      </c>
      <c r="K265" s="83" t="s">
        <v>894</v>
      </c>
      <c r="L265" s="82"/>
      <c r="M265" s="83" t="s">
        <v>871</v>
      </c>
      <c r="N265" s="83" t="s">
        <v>182</v>
      </c>
      <c r="O265" s="83" t="s">
        <v>182</v>
      </c>
      <c r="P265" s="83" t="s">
        <v>182</v>
      </c>
      <c r="Q265" s="83" t="s">
        <v>182</v>
      </c>
      <c r="R265" s="83" t="s">
        <v>182</v>
      </c>
      <c r="S265" s="83" t="s">
        <v>182</v>
      </c>
      <c r="T265" s="83" t="s">
        <v>182</v>
      </c>
      <c r="U265" s="84" t="s">
        <v>895</v>
      </c>
      <c r="V265" s="85"/>
    </row>
    <row r="266">
      <c r="A266" s="85"/>
      <c r="B266" s="83" t="s">
        <v>898</v>
      </c>
      <c r="C266" s="83">
        <v>55.0</v>
      </c>
      <c r="D266" s="83">
        <v>0.256</v>
      </c>
      <c r="E266" s="83">
        <v>0.256</v>
      </c>
      <c r="F266" s="83">
        <v>0.256</v>
      </c>
      <c r="G266" s="89">
        <v>256000.0</v>
      </c>
      <c r="H266" s="83" t="s">
        <v>231</v>
      </c>
      <c r="I266" s="83" t="s">
        <v>182</v>
      </c>
      <c r="J266" s="83" t="s">
        <v>182</v>
      </c>
      <c r="K266" s="83" t="s">
        <v>894</v>
      </c>
      <c r="L266" s="82"/>
      <c r="M266" s="83" t="s">
        <v>871</v>
      </c>
      <c r="N266" s="83" t="s">
        <v>182</v>
      </c>
      <c r="O266" s="83" t="s">
        <v>182</v>
      </c>
      <c r="P266" s="83" t="s">
        <v>182</v>
      </c>
      <c r="Q266" s="83" t="s">
        <v>182</v>
      </c>
      <c r="R266" s="83" t="s">
        <v>182</v>
      </c>
      <c r="S266" s="83" t="s">
        <v>182</v>
      </c>
      <c r="T266" s="83" t="s">
        <v>182</v>
      </c>
      <c r="U266" s="84" t="s">
        <v>899</v>
      </c>
      <c r="V266" s="85"/>
    </row>
    <row r="267">
      <c r="A267" s="82"/>
      <c r="B267" s="83" t="s">
        <v>900</v>
      </c>
      <c r="C267" s="83">
        <v>10.0</v>
      </c>
      <c r="D267" s="83" t="s">
        <v>186</v>
      </c>
      <c r="E267" s="83" t="s">
        <v>186</v>
      </c>
      <c r="F267" s="83" t="s">
        <v>186</v>
      </c>
      <c r="G267" s="83" t="s">
        <v>186</v>
      </c>
      <c r="H267" s="83" t="s">
        <v>182</v>
      </c>
      <c r="I267" s="83" t="s">
        <v>182</v>
      </c>
      <c r="J267" s="83" t="s">
        <v>182</v>
      </c>
      <c r="K267" s="83" t="s">
        <v>894</v>
      </c>
      <c r="L267" s="82"/>
      <c r="M267" s="83" t="s">
        <v>871</v>
      </c>
      <c r="N267" s="83" t="s">
        <v>182</v>
      </c>
      <c r="O267" s="83" t="s">
        <v>182</v>
      </c>
      <c r="P267" s="83" t="s">
        <v>182</v>
      </c>
      <c r="Q267" s="83" t="s">
        <v>182</v>
      </c>
      <c r="R267" s="83">
        <v>15.0</v>
      </c>
      <c r="S267" s="83" t="s">
        <v>182</v>
      </c>
      <c r="T267" s="83" t="s">
        <v>182</v>
      </c>
      <c r="U267" s="83" t="s">
        <v>182</v>
      </c>
      <c r="V267" s="85"/>
    </row>
    <row r="268">
      <c r="A268" s="82"/>
      <c r="B268" s="83" t="s">
        <v>901</v>
      </c>
      <c r="C268" s="83" t="s">
        <v>902</v>
      </c>
      <c r="D268" s="83">
        <v>0.71</v>
      </c>
      <c r="E268" s="83">
        <v>0.71</v>
      </c>
      <c r="F268" s="83">
        <v>0.71</v>
      </c>
      <c r="G268" s="83" t="s">
        <v>903</v>
      </c>
      <c r="H268" s="83" t="s">
        <v>196</v>
      </c>
      <c r="I268" s="83" t="s">
        <v>182</v>
      </c>
      <c r="J268" s="83" t="s">
        <v>182</v>
      </c>
      <c r="K268" s="83" t="s">
        <v>894</v>
      </c>
      <c r="L268" s="82"/>
      <c r="M268" s="83" t="s">
        <v>871</v>
      </c>
      <c r="N268" s="83" t="s">
        <v>182</v>
      </c>
      <c r="O268" s="83" t="s">
        <v>182</v>
      </c>
      <c r="P268" s="83" t="s">
        <v>182</v>
      </c>
      <c r="Q268" s="83" t="s">
        <v>182</v>
      </c>
      <c r="R268" s="83">
        <v>14.0</v>
      </c>
      <c r="S268" s="83" t="s">
        <v>182</v>
      </c>
      <c r="T268" s="83" t="s">
        <v>182</v>
      </c>
      <c r="U268" s="83" t="s">
        <v>182</v>
      </c>
      <c r="V268" s="85"/>
    </row>
    <row r="269">
      <c r="A269" s="82"/>
      <c r="B269" s="83" t="s">
        <v>904</v>
      </c>
      <c r="C269" s="83">
        <v>24.2</v>
      </c>
      <c r="D269" s="83">
        <v>0.047586</v>
      </c>
      <c r="E269" s="83">
        <v>0.047586</v>
      </c>
      <c r="F269" s="83">
        <v>0.047586</v>
      </c>
      <c r="G269" s="89">
        <v>47586.0</v>
      </c>
      <c r="H269" s="83" t="s">
        <v>231</v>
      </c>
      <c r="I269" s="83" t="s">
        <v>182</v>
      </c>
      <c r="J269" s="83" t="s">
        <v>182</v>
      </c>
      <c r="K269" s="83" t="s">
        <v>894</v>
      </c>
      <c r="L269" s="82"/>
      <c r="M269" s="83" t="s">
        <v>871</v>
      </c>
      <c r="N269" s="83" t="s">
        <v>182</v>
      </c>
      <c r="O269" s="83" t="s">
        <v>182</v>
      </c>
      <c r="P269" s="83" t="s">
        <v>182</v>
      </c>
      <c r="Q269" s="83" t="s">
        <v>182</v>
      </c>
      <c r="R269" s="83">
        <v>12.0</v>
      </c>
      <c r="S269" s="83" t="s">
        <v>182</v>
      </c>
      <c r="T269" s="83" t="s">
        <v>182</v>
      </c>
      <c r="U269" s="84" t="s">
        <v>905</v>
      </c>
      <c r="V269" s="85"/>
    </row>
    <row r="270">
      <c r="A270" s="82"/>
      <c r="B270" s="83" t="s">
        <v>906</v>
      </c>
      <c r="C270" s="83">
        <v>3.35</v>
      </c>
      <c r="D270" s="83" t="s">
        <v>186</v>
      </c>
      <c r="E270" s="83" t="s">
        <v>186</v>
      </c>
      <c r="F270" s="83" t="s">
        <v>186</v>
      </c>
      <c r="G270" s="83" t="s">
        <v>186</v>
      </c>
      <c r="H270" s="83" t="s">
        <v>182</v>
      </c>
      <c r="I270" s="83" t="s">
        <v>182</v>
      </c>
      <c r="J270" s="83" t="s">
        <v>182</v>
      </c>
      <c r="K270" s="83" t="s">
        <v>894</v>
      </c>
      <c r="L270" s="82"/>
      <c r="M270" s="83" t="s">
        <v>871</v>
      </c>
      <c r="N270" s="83" t="s">
        <v>182</v>
      </c>
      <c r="O270" s="83" t="s">
        <v>182</v>
      </c>
      <c r="P270" s="83" t="s">
        <v>182</v>
      </c>
      <c r="Q270" s="83" t="s">
        <v>182</v>
      </c>
      <c r="R270" s="83">
        <v>13.0</v>
      </c>
      <c r="S270" s="83" t="s">
        <v>182</v>
      </c>
      <c r="T270" s="83" t="s">
        <v>182</v>
      </c>
      <c r="U270" s="83" t="s">
        <v>182</v>
      </c>
      <c r="V270" s="85"/>
    </row>
    <row r="271">
      <c r="A271" s="82"/>
      <c r="B271" s="83" t="s">
        <v>907</v>
      </c>
      <c r="C271" s="83" t="s">
        <v>908</v>
      </c>
      <c r="D271" s="83" t="s">
        <v>186</v>
      </c>
      <c r="E271" s="83" t="s">
        <v>186</v>
      </c>
      <c r="F271" s="83" t="s">
        <v>186</v>
      </c>
      <c r="G271" s="83" t="s">
        <v>186</v>
      </c>
      <c r="H271" s="83" t="s">
        <v>182</v>
      </c>
      <c r="I271" s="83" t="s">
        <v>182</v>
      </c>
      <c r="J271" s="83" t="s">
        <v>182</v>
      </c>
      <c r="K271" s="83" t="s">
        <v>894</v>
      </c>
      <c r="L271" s="82"/>
      <c r="M271" s="83" t="s">
        <v>871</v>
      </c>
      <c r="N271" s="83" t="s">
        <v>182</v>
      </c>
      <c r="O271" s="83" t="s">
        <v>182</v>
      </c>
      <c r="P271" s="83" t="s">
        <v>182</v>
      </c>
      <c r="Q271" s="83" t="s">
        <v>182</v>
      </c>
      <c r="R271" s="83">
        <v>19.0</v>
      </c>
      <c r="S271" s="83" t="s">
        <v>182</v>
      </c>
      <c r="T271" s="83" t="s">
        <v>182</v>
      </c>
      <c r="U271" s="83" t="s">
        <v>182</v>
      </c>
      <c r="V271" s="85"/>
    </row>
    <row r="272">
      <c r="A272" s="83" t="s">
        <v>909</v>
      </c>
      <c r="B272" s="83" t="s">
        <v>407</v>
      </c>
      <c r="C272" s="83" t="s">
        <v>182</v>
      </c>
      <c r="D272" s="83">
        <v>0.272</v>
      </c>
      <c r="E272" s="83">
        <v>0.272</v>
      </c>
      <c r="F272" s="83">
        <v>0.0</v>
      </c>
      <c r="G272" s="83">
        <v>272000.0</v>
      </c>
      <c r="H272" s="83" t="s">
        <v>231</v>
      </c>
      <c r="I272" s="83" t="s">
        <v>182</v>
      </c>
      <c r="J272" s="83" t="s">
        <v>182</v>
      </c>
      <c r="K272" s="83" t="s">
        <v>894</v>
      </c>
      <c r="L272" s="82"/>
      <c r="M272" s="83" t="s">
        <v>182</v>
      </c>
      <c r="N272" s="83" t="s">
        <v>182</v>
      </c>
      <c r="O272" s="83" t="s">
        <v>182</v>
      </c>
      <c r="P272" s="83" t="s">
        <v>182</v>
      </c>
      <c r="Q272" s="83" t="s">
        <v>182</v>
      </c>
      <c r="R272" s="83" t="s">
        <v>182</v>
      </c>
      <c r="S272" s="84" t="s">
        <v>409</v>
      </c>
      <c r="T272" s="83" t="s">
        <v>182</v>
      </c>
      <c r="U272" s="83" t="s">
        <v>182</v>
      </c>
      <c r="V272" s="85"/>
    </row>
    <row r="273">
      <c r="A273" s="83" t="s">
        <v>910</v>
      </c>
      <c r="B273" s="83" t="s">
        <v>911</v>
      </c>
      <c r="C273" s="83">
        <v>0.7</v>
      </c>
      <c r="D273" s="83">
        <v>0.289</v>
      </c>
      <c r="E273" s="83">
        <v>0.289</v>
      </c>
      <c r="F273" s="83">
        <v>0.0</v>
      </c>
      <c r="G273" s="83">
        <v>289000.0</v>
      </c>
      <c r="H273" s="83" t="s">
        <v>231</v>
      </c>
      <c r="I273" s="83" t="s">
        <v>182</v>
      </c>
      <c r="J273" s="83" t="s">
        <v>182</v>
      </c>
      <c r="K273" s="83" t="s">
        <v>894</v>
      </c>
      <c r="L273" s="82"/>
      <c r="M273" s="83" t="s">
        <v>871</v>
      </c>
      <c r="N273" s="83" t="s">
        <v>182</v>
      </c>
      <c r="O273" s="83" t="s">
        <v>182</v>
      </c>
      <c r="P273" s="83" t="s">
        <v>182</v>
      </c>
      <c r="Q273" s="83" t="s">
        <v>182</v>
      </c>
      <c r="R273" s="83">
        <v>20.0</v>
      </c>
      <c r="S273" s="84" t="s">
        <v>912</v>
      </c>
      <c r="T273" s="83" t="s">
        <v>182</v>
      </c>
      <c r="U273" s="83" t="s">
        <v>182</v>
      </c>
      <c r="V273" s="85"/>
    </row>
    <row r="274">
      <c r="A274" s="83" t="s">
        <v>890</v>
      </c>
      <c r="B274" s="83" t="s">
        <v>913</v>
      </c>
      <c r="C274" s="83">
        <v>15.8</v>
      </c>
      <c r="D274" s="83">
        <v>0.00297</v>
      </c>
      <c r="E274" s="83">
        <v>0.00277</v>
      </c>
      <c r="F274" s="83" t="s">
        <v>914</v>
      </c>
      <c r="G274" s="83" t="s">
        <v>915</v>
      </c>
      <c r="H274" s="83" t="s">
        <v>196</v>
      </c>
      <c r="I274" s="83" t="s">
        <v>182</v>
      </c>
      <c r="J274" s="83" t="s">
        <v>182</v>
      </c>
      <c r="K274" s="83" t="s">
        <v>916</v>
      </c>
      <c r="L274" s="83" t="s">
        <v>545</v>
      </c>
      <c r="M274" s="83" t="s">
        <v>917</v>
      </c>
      <c r="N274" s="83" t="s">
        <v>188</v>
      </c>
      <c r="O274" s="83" t="s">
        <v>182</v>
      </c>
      <c r="P274" s="83" t="s">
        <v>182</v>
      </c>
      <c r="Q274" s="83" t="s">
        <v>182</v>
      </c>
      <c r="R274" s="83" t="s">
        <v>182</v>
      </c>
      <c r="S274" s="84" t="s">
        <v>918</v>
      </c>
      <c r="T274" s="83" t="s">
        <v>182</v>
      </c>
      <c r="U274" s="83" t="s">
        <v>182</v>
      </c>
      <c r="V274" s="85"/>
    </row>
    <row r="275">
      <c r="A275" s="82"/>
      <c r="B275" s="83" t="s">
        <v>919</v>
      </c>
      <c r="C275" s="83">
        <v>7.0</v>
      </c>
      <c r="D275" s="83">
        <v>0.01601</v>
      </c>
      <c r="E275" s="83">
        <v>0.01443</v>
      </c>
      <c r="F275" s="83" t="s">
        <v>920</v>
      </c>
      <c r="G275" s="83" t="s">
        <v>921</v>
      </c>
      <c r="H275" s="83" t="s">
        <v>196</v>
      </c>
      <c r="I275" s="83" t="s">
        <v>182</v>
      </c>
      <c r="J275" s="83" t="s">
        <v>182</v>
      </c>
      <c r="K275" s="83" t="s">
        <v>916</v>
      </c>
      <c r="L275" s="82"/>
      <c r="M275" s="83" t="s">
        <v>182</v>
      </c>
      <c r="N275" s="83" t="s">
        <v>182</v>
      </c>
      <c r="O275" s="83" t="s">
        <v>182</v>
      </c>
      <c r="P275" s="83" t="s">
        <v>182</v>
      </c>
      <c r="Q275" s="83" t="s">
        <v>182</v>
      </c>
      <c r="R275" s="83" t="s">
        <v>182</v>
      </c>
      <c r="S275" s="84" t="s">
        <v>918</v>
      </c>
      <c r="T275" s="83" t="s">
        <v>182</v>
      </c>
      <c r="U275" s="83" t="s">
        <v>182</v>
      </c>
      <c r="V275" s="85"/>
    </row>
    <row r="276">
      <c r="A276" s="82"/>
      <c r="B276" s="83">
        <v>22.0</v>
      </c>
      <c r="C276" s="83">
        <v>3290.0</v>
      </c>
      <c r="D276" s="83">
        <v>17.3</v>
      </c>
      <c r="E276" s="83">
        <v>8.3</v>
      </c>
      <c r="F276" s="83" t="s">
        <v>922</v>
      </c>
      <c r="G276" s="83" t="s">
        <v>922</v>
      </c>
      <c r="H276" s="83" t="s">
        <v>196</v>
      </c>
      <c r="I276" s="83" t="s">
        <v>182</v>
      </c>
      <c r="J276" s="83" t="s">
        <v>182</v>
      </c>
      <c r="K276" s="83" t="s">
        <v>916</v>
      </c>
      <c r="L276" s="82"/>
      <c r="M276" s="83" t="s">
        <v>182</v>
      </c>
      <c r="N276" s="83" t="s">
        <v>182</v>
      </c>
      <c r="O276" s="83" t="s">
        <v>182</v>
      </c>
      <c r="P276" s="83" t="s">
        <v>182</v>
      </c>
      <c r="Q276" s="83" t="s">
        <v>182</v>
      </c>
      <c r="R276" s="83" t="s">
        <v>182</v>
      </c>
      <c r="S276" s="84" t="s">
        <v>918</v>
      </c>
      <c r="T276" s="83" t="s">
        <v>182</v>
      </c>
      <c r="U276" s="83" t="s">
        <v>182</v>
      </c>
      <c r="V276" s="85"/>
    </row>
    <row r="277">
      <c r="A277" s="82"/>
      <c r="B277" s="83" t="s">
        <v>923</v>
      </c>
      <c r="C277" s="83" t="s">
        <v>924</v>
      </c>
      <c r="D277" s="83">
        <v>1.17E-5</v>
      </c>
      <c r="E277" s="83">
        <v>5.1E-6</v>
      </c>
      <c r="F277" s="83" t="s">
        <v>925</v>
      </c>
      <c r="G277" s="83" t="s">
        <v>926</v>
      </c>
      <c r="H277" s="83" t="s">
        <v>196</v>
      </c>
      <c r="I277" s="83" t="s">
        <v>182</v>
      </c>
      <c r="J277" s="83" t="s">
        <v>182</v>
      </c>
      <c r="K277" s="83" t="s">
        <v>916</v>
      </c>
      <c r="L277" s="82"/>
      <c r="M277" s="83" t="s">
        <v>182</v>
      </c>
      <c r="N277" s="83" t="s">
        <v>182</v>
      </c>
      <c r="O277" s="83" t="s">
        <v>182</v>
      </c>
      <c r="P277" s="83" t="s">
        <v>182</v>
      </c>
      <c r="Q277" s="83" t="s">
        <v>182</v>
      </c>
      <c r="R277" s="84" t="s">
        <v>918</v>
      </c>
      <c r="S277" s="84" t="s">
        <v>918</v>
      </c>
      <c r="T277" s="83" t="s">
        <v>182</v>
      </c>
      <c r="U277" s="83" t="s">
        <v>182</v>
      </c>
      <c r="V277" s="85"/>
    </row>
    <row r="278">
      <c r="A278" s="85"/>
      <c r="B278" s="83" t="s">
        <v>927</v>
      </c>
      <c r="C278" s="83" t="s">
        <v>924</v>
      </c>
      <c r="D278" s="83">
        <v>4.47E-5</v>
      </c>
      <c r="E278" s="83">
        <v>2.43E-5</v>
      </c>
      <c r="F278" s="83" t="s">
        <v>928</v>
      </c>
      <c r="G278" s="83" t="s">
        <v>929</v>
      </c>
      <c r="H278" s="83" t="s">
        <v>196</v>
      </c>
      <c r="I278" s="83" t="s">
        <v>182</v>
      </c>
      <c r="J278" s="83" t="s">
        <v>182</v>
      </c>
      <c r="K278" s="83" t="s">
        <v>916</v>
      </c>
      <c r="L278" s="82"/>
      <c r="M278" s="83" t="s">
        <v>182</v>
      </c>
      <c r="N278" s="83" t="s">
        <v>182</v>
      </c>
      <c r="O278" s="83" t="s">
        <v>182</v>
      </c>
      <c r="P278" s="83" t="s">
        <v>182</v>
      </c>
      <c r="Q278" s="83" t="s">
        <v>182</v>
      </c>
      <c r="R278" s="83" t="s">
        <v>182</v>
      </c>
      <c r="S278" s="84" t="s">
        <v>918</v>
      </c>
      <c r="T278" s="83" t="s">
        <v>182</v>
      </c>
      <c r="U278" s="83" t="s">
        <v>182</v>
      </c>
      <c r="V278" s="85"/>
    </row>
    <row r="279">
      <c r="A279" s="83" t="s">
        <v>930</v>
      </c>
      <c r="B279" s="83" t="s">
        <v>931</v>
      </c>
      <c r="C279" s="83" t="s">
        <v>182</v>
      </c>
      <c r="D279" s="83" t="s">
        <v>186</v>
      </c>
      <c r="E279" s="83" t="s">
        <v>186</v>
      </c>
      <c r="F279" s="83" t="s">
        <v>186</v>
      </c>
      <c r="G279" s="83" t="s">
        <v>186</v>
      </c>
      <c r="H279" s="83" t="s">
        <v>182</v>
      </c>
      <c r="I279" s="83" t="s">
        <v>182</v>
      </c>
      <c r="J279" s="83" t="s">
        <v>182</v>
      </c>
      <c r="K279" s="83" t="s">
        <v>932</v>
      </c>
      <c r="L279" s="82"/>
      <c r="M279" s="83" t="s">
        <v>237</v>
      </c>
      <c r="N279" s="83" t="s">
        <v>190</v>
      </c>
      <c r="O279" s="83" t="s">
        <v>182</v>
      </c>
      <c r="P279" s="83">
        <v>2014.0</v>
      </c>
      <c r="Q279" s="83" t="s">
        <v>182</v>
      </c>
      <c r="R279" s="83" t="s">
        <v>182</v>
      </c>
      <c r="S279" s="83" t="s">
        <v>182</v>
      </c>
      <c r="T279" s="83" t="s">
        <v>182</v>
      </c>
      <c r="U279" s="83" t="s">
        <v>182</v>
      </c>
      <c r="V279" s="85"/>
    </row>
    <row r="280">
      <c r="A280" s="83" t="s">
        <v>933</v>
      </c>
      <c r="B280" s="83" t="s">
        <v>322</v>
      </c>
      <c r="C280" s="83" t="s">
        <v>182</v>
      </c>
      <c r="D280" s="83">
        <v>0.061</v>
      </c>
      <c r="E280" s="83">
        <v>0.061</v>
      </c>
      <c r="F280" s="83">
        <v>0.061</v>
      </c>
      <c r="G280" s="83">
        <v>0.061</v>
      </c>
      <c r="H280" s="83" t="s">
        <v>182</v>
      </c>
      <c r="I280" s="83" t="s">
        <v>182</v>
      </c>
      <c r="J280" s="83" t="s">
        <v>182</v>
      </c>
      <c r="K280" s="83" t="s">
        <v>934</v>
      </c>
      <c r="L280" s="82"/>
      <c r="M280" s="83" t="s">
        <v>182</v>
      </c>
      <c r="N280" s="83" t="s">
        <v>182</v>
      </c>
      <c r="O280" s="83" t="s">
        <v>182</v>
      </c>
      <c r="P280" s="83" t="s">
        <v>182</v>
      </c>
      <c r="Q280" s="83" t="s">
        <v>182</v>
      </c>
      <c r="R280" s="83" t="s">
        <v>182</v>
      </c>
      <c r="S280" s="83" t="s">
        <v>323</v>
      </c>
      <c r="T280" s="83" t="s">
        <v>182</v>
      </c>
      <c r="U280" s="83" t="s">
        <v>182</v>
      </c>
      <c r="V280" s="85"/>
    </row>
    <row r="281">
      <c r="A281" s="83" t="s">
        <v>935</v>
      </c>
      <c r="B281" s="83" t="s">
        <v>344</v>
      </c>
      <c r="C281" s="83" t="s">
        <v>182</v>
      </c>
      <c r="D281" s="83">
        <v>0.57</v>
      </c>
      <c r="E281" s="83">
        <v>0.57</v>
      </c>
      <c r="F281" s="83">
        <v>0.57</v>
      </c>
      <c r="G281" s="83">
        <v>0.57</v>
      </c>
      <c r="H281" s="83" t="s">
        <v>182</v>
      </c>
      <c r="I281" s="83" t="s">
        <v>182</v>
      </c>
      <c r="J281" s="83" t="s">
        <v>182</v>
      </c>
      <c r="K281" s="83" t="s">
        <v>934</v>
      </c>
      <c r="L281" s="82"/>
      <c r="M281" s="83" t="s">
        <v>182</v>
      </c>
      <c r="N281" s="83" t="s">
        <v>182</v>
      </c>
      <c r="O281" s="83" t="s">
        <v>182</v>
      </c>
      <c r="P281" s="83" t="s">
        <v>182</v>
      </c>
      <c r="Q281" s="83" t="s">
        <v>182</v>
      </c>
      <c r="R281" s="83" t="s">
        <v>182</v>
      </c>
      <c r="S281" s="83" t="s">
        <v>323</v>
      </c>
      <c r="T281" s="83" t="s">
        <v>182</v>
      </c>
      <c r="U281" s="83" t="s">
        <v>182</v>
      </c>
      <c r="V281" s="85"/>
    </row>
    <row r="282">
      <c r="A282" s="85"/>
      <c r="B282" s="83" t="s">
        <v>402</v>
      </c>
      <c r="C282" s="83" t="s">
        <v>182</v>
      </c>
      <c r="D282" s="83">
        <v>2.0E-4</v>
      </c>
      <c r="E282" s="83">
        <v>2.0E-4</v>
      </c>
      <c r="F282" s="83">
        <v>2.0E-4</v>
      </c>
      <c r="G282" s="83">
        <v>2.0E-4</v>
      </c>
      <c r="H282" s="83" t="s">
        <v>182</v>
      </c>
      <c r="I282" s="83" t="s">
        <v>182</v>
      </c>
      <c r="J282" s="83" t="s">
        <v>182</v>
      </c>
      <c r="K282" s="83" t="s">
        <v>934</v>
      </c>
      <c r="L282" s="82"/>
      <c r="M282" s="83" t="s">
        <v>182</v>
      </c>
      <c r="N282" s="83" t="s">
        <v>182</v>
      </c>
      <c r="O282" s="83" t="s">
        <v>182</v>
      </c>
      <c r="P282" s="83" t="s">
        <v>182</v>
      </c>
      <c r="Q282" s="83" t="s">
        <v>182</v>
      </c>
      <c r="R282" s="83" t="s">
        <v>182</v>
      </c>
      <c r="S282" s="83" t="s">
        <v>323</v>
      </c>
      <c r="T282" s="83" t="s">
        <v>182</v>
      </c>
      <c r="U282" s="83" t="s">
        <v>182</v>
      </c>
      <c r="V282" s="85"/>
    </row>
    <row r="283">
      <c r="A283" s="82"/>
      <c r="B283" s="83" t="s">
        <v>422</v>
      </c>
      <c r="C283" s="83" t="s">
        <v>182</v>
      </c>
      <c r="D283" s="86">
        <v>0.0013</v>
      </c>
      <c r="E283" s="83">
        <v>0.0013</v>
      </c>
      <c r="F283" s="83">
        <v>0.0013</v>
      </c>
      <c r="G283" s="83">
        <v>0.0013</v>
      </c>
      <c r="H283" s="83" t="s">
        <v>182</v>
      </c>
      <c r="I283" s="83" t="s">
        <v>182</v>
      </c>
      <c r="J283" s="83" t="s">
        <v>182</v>
      </c>
      <c r="K283" s="83" t="s">
        <v>934</v>
      </c>
      <c r="L283" s="82"/>
      <c r="M283" s="83" t="s">
        <v>182</v>
      </c>
      <c r="N283" s="83" t="s">
        <v>182</v>
      </c>
      <c r="O283" s="83" t="s">
        <v>182</v>
      </c>
      <c r="P283" s="83" t="s">
        <v>182</v>
      </c>
      <c r="Q283" s="83" t="s">
        <v>182</v>
      </c>
      <c r="R283" s="83" t="s">
        <v>182</v>
      </c>
      <c r="S283" s="83" t="s">
        <v>323</v>
      </c>
      <c r="T283" s="83" t="s">
        <v>182</v>
      </c>
      <c r="U283" s="83" t="s">
        <v>182</v>
      </c>
      <c r="V283" s="85"/>
    </row>
    <row r="284">
      <c r="A284" s="83" t="s">
        <v>802</v>
      </c>
      <c r="B284" s="83" t="s">
        <v>803</v>
      </c>
      <c r="C284" s="83">
        <v>54.0</v>
      </c>
      <c r="D284" s="83">
        <v>0.0927706</v>
      </c>
      <c r="E284" s="83">
        <v>0.0927706</v>
      </c>
      <c r="F284" s="83">
        <v>0.0927706</v>
      </c>
      <c r="G284" s="83">
        <v>92770.6</v>
      </c>
      <c r="H284" s="83" t="s">
        <v>231</v>
      </c>
      <c r="I284" s="83" t="s">
        <v>182</v>
      </c>
      <c r="J284" s="83" t="s">
        <v>182</v>
      </c>
      <c r="K284" s="83" t="s">
        <v>936</v>
      </c>
      <c r="L284" s="82"/>
      <c r="M284" s="83" t="s">
        <v>176</v>
      </c>
      <c r="N284" s="83" t="s">
        <v>179</v>
      </c>
      <c r="O284" s="83" t="s">
        <v>182</v>
      </c>
      <c r="P284" s="83">
        <v>2011.0</v>
      </c>
      <c r="Q284" s="83" t="s">
        <v>182</v>
      </c>
      <c r="R284" s="83" t="s">
        <v>182</v>
      </c>
      <c r="S284" s="83" t="s">
        <v>182</v>
      </c>
      <c r="T284" s="83" t="s">
        <v>182</v>
      </c>
      <c r="U284" s="83" t="s">
        <v>182</v>
      </c>
      <c r="V284" s="85"/>
    </row>
    <row r="285">
      <c r="A285" s="83" t="s">
        <v>808</v>
      </c>
      <c r="B285" s="83" t="s">
        <v>809</v>
      </c>
      <c r="C285" s="83">
        <v>51.0</v>
      </c>
      <c r="D285" s="83">
        <v>0.0852575</v>
      </c>
      <c r="E285" s="83">
        <v>0.0852575</v>
      </c>
      <c r="F285" s="83">
        <v>0.085258</v>
      </c>
      <c r="G285" s="83">
        <v>85257.5</v>
      </c>
      <c r="H285" s="83" t="s">
        <v>196</v>
      </c>
      <c r="I285" s="83" t="s">
        <v>182</v>
      </c>
      <c r="J285" s="83" t="s">
        <v>182</v>
      </c>
      <c r="K285" s="83" t="s">
        <v>936</v>
      </c>
      <c r="L285" s="82"/>
      <c r="M285" s="83" t="s">
        <v>178</v>
      </c>
      <c r="N285" s="83" t="s">
        <v>179</v>
      </c>
      <c r="O285" s="83" t="s">
        <v>182</v>
      </c>
      <c r="P285" s="83">
        <v>2011.0</v>
      </c>
      <c r="Q285" s="83" t="s">
        <v>182</v>
      </c>
      <c r="R285" s="83" t="s">
        <v>182</v>
      </c>
      <c r="S285" s="83" t="s">
        <v>182</v>
      </c>
      <c r="T285" s="83" t="s">
        <v>182</v>
      </c>
      <c r="U285" s="83" t="s">
        <v>182</v>
      </c>
      <c r="V285" s="85"/>
    </row>
    <row r="286">
      <c r="A286" s="83" t="s">
        <v>937</v>
      </c>
      <c r="B286" s="83" t="s">
        <v>938</v>
      </c>
      <c r="C286" s="83">
        <v>100.0</v>
      </c>
      <c r="D286" s="83" t="s">
        <v>186</v>
      </c>
      <c r="E286" s="83" t="s">
        <v>186</v>
      </c>
      <c r="F286" s="83" t="s">
        <v>186</v>
      </c>
      <c r="G286" s="83" t="s">
        <v>186</v>
      </c>
      <c r="H286" s="83" t="s">
        <v>182</v>
      </c>
      <c r="I286" s="83" t="s">
        <v>182</v>
      </c>
      <c r="J286" s="83" t="s">
        <v>182</v>
      </c>
      <c r="K286" s="90" t="s">
        <v>939</v>
      </c>
      <c r="L286" s="82"/>
      <c r="M286" s="83" t="s">
        <v>940</v>
      </c>
      <c r="N286" s="83" t="s">
        <v>182</v>
      </c>
      <c r="O286" s="83" t="s">
        <v>182</v>
      </c>
      <c r="P286" s="83" t="s">
        <v>182</v>
      </c>
      <c r="Q286" s="83" t="s">
        <v>182</v>
      </c>
      <c r="R286" s="83">
        <v>117.0</v>
      </c>
      <c r="S286" s="83" t="s">
        <v>182</v>
      </c>
      <c r="T286" s="83" t="s">
        <v>182</v>
      </c>
      <c r="U286" s="83" t="s">
        <v>182</v>
      </c>
      <c r="V286" s="85"/>
    </row>
    <row r="287">
      <c r="A287" s="83" t="s">
        <v>941</v>
      </c>
      <c r="B287" s="83" t="s">
        <v>410</v>
      </c>
      <c r="C287" s="83" t="s">
        <v>182</v>
      </c>
      <c r="D287" s="83">
        <v>3.73E-4</v>
      </c>
      <c r="E287" s="83">
        <v>3.47E-4</v>
      </c>
      <c r="F287" s="83" t="s">
        <v>942</v>
      </c>
      <c r="G287" s="83" t="s">
        <v>943</v>
      </c>
      <c r="H287" s="83" t="s">
        <v>196</v>
      </c>
      <c r="I287" s="83" t="s">
        <v>182</v>
      </c>
      <c r="J287" s="83" t="s">
        <v>182</v>
      </c>
      <c r="K287" s="83" t="s">
        <v>944</v>
      </c>
      <c r="L287" s="82"/>
      <c r="M287" s="83" t="s">
        <v>182</v>
      </c>
      <c r="N287" s="83" t="s">
        <v>182</v>
      </c>
      <c r="O287" s="83" t="s">
        <v>182</v>
      </c>
      <c r="P287" s="83" t="s">
        <v>182</v>
      </c>
      <c r="Q287" s="83" t="s">
        <v>182</v>
      </c>
      <c r="R287" s="83" t="s">
        <v>412</v>
      </c>
      <c r="S287" s="84" t="s">
        <v>413</v>
      </c>
      <c r="T287" s="83" t="s">
        <v>182</v>
      </c>
      <c r="U287" s="83" t="s">
        <v>182</v>
      </c>
      <c r="V287" s="85"/>
    </row>
    <row r="288">
      <c r="A288" s="83" t="s">
        <v>945</v>
      </c>
      <c r="B288" s="83" t="s">
        <v>946</v>
      </c>
      <c r="C288" s="83">
        <v>4.4</v>
      </c>
      <c r="D288" s="83" t="s">
        <v>186</v>
      </c>
      <c r="E288" s="83" t="s">
        <v>186</v>
      </c>
      <c r="F288" s="83" t="s">
        <v>186</v>
      </c>
      <c r="G288" s="83" t="s">
        <v>186</v>
      </c>
      <c r="H288" s="83" t="s">
        <v>182</v>
      </c>
      <c r="I288" s="83" t="s">
        <v>182</v>
      </c>
      <c r="J288" s="83" t="s">
        <v>182</v>
      </c>
      <c r="K288" s="83" t="s">
        <v>947</v>
      </c>
      <c r="L288" s="82"/>
      <c r="M288" s="83" t="s">
        <v>176</v>
      </c>
      <c r="N288" s="83" t="s">
        <v>948</v>
      </c>
      <c r="O288" s="83" t="s">
        <v>182</v>
      </c>
      <c r="P288" s="83">
        <v>2023.0</v>
      </c>
      <c r="Q288" s="83" t="s">
        <v>182</v>
      </c>
      <c r="R288" s="83" t="s">
        <v>182</v>
      </c>
      <c r="S288" s="83" t="s">
        <v>182</v>
      </c>
      <c r="T288" s="83" t="s">
        <v>569</v>
      </c>
      <c r="U288" s="83" t="s">
        <v>182</v>
      </c>
      <c r="V288" s="85"/>
    </row>
    <row r="289">
      <c r="A289" s="85"/>
      <c r="B289" s="83" t="s">
        <v>949</v>
      </c>
      <c r="C289" s="83" t="s">
        <v>182</v>
      </c>
      <c r="D289" s="83">
        <v>0.001872</v>
      </c>
      <c r="E289" s="83">
        <v>0.001872</v>
      </c>
      <c r="F289" s="83">
        <v>0.001872</v>
      </c>
      <c r="G289" s="83">
        <v>1872.0</v>
      </c>
      <c r="H289" s="83" t="s">
        <v>196</v>
      </c>
      <c r="I289" s="83" t="s">
        <v>182</v>
      </c>
      <c r="J289" s="83" t="s">
        <v>182</v>
      </c>
      <c r="K289" s="83" t="s">
        <v>950</v>
      </c>
      <c r="L289" s="82"/>
      <c r="M289" s="83" t="s">
        <v>951</v>
      </c>
      <c r="N289" s="83" t="s">
        <v>182</v>
      </c>
      <c r="O289" s="83" t="s">
        <v>182</v>
      </c>
      <c r="P289" s="83" t="s">
        <v>182</v>
      </c>
      <c r="Q289" s="83" t="s">
        <v>182</v>
      </c>
      <c r="R289" s="83" t="s">
        <v>182</v>
      </c>
      <c r="S289" s="84" t="s">
        <v>952</v>
      </c>
      <c r="T289" s="83" t="s">
        <v>182</v>
      </c>
      <c r="U289" s="83" t="s">
        <v>182</v>
      </c>
      <c r="V289" s="85"/>
    </row>
    <row r="290">
      <c r="A290" s="85"/>
      <c r="B290" s="83" t="s">
        <v>953</v>
      </c>
      <c r="C290" s="83" t="s">
        <v>182</v>
      </c>
      <c r="D290" s="83">
        <v>0.007801</v>
      </c>
      <c r="E290" s="83">
        <v>0.007801</v>
      </c>
      <c r="F290" s="83">
        <v>0.007801</v>
      </c>
      <c r="G290" s="83">
        <v>7801.0</v>
      </c>
      <c r="H290" s="83" t="s">
        <v>196</v>
      </c>
      <c r="I290" s="83" t="s">
        <v>182</v>
      </c>
      <c r="J290" s="83" t="s">
        <v>182</v>
      </c>
      <c r="K290" s="83" t="s">
        <v>950</v>
      </c>
      <c r="L290" s="82"/>
      <c r="M290" s="83" t="s">
        <v>951</v>
      </c>
      <c r="N290" s="83" t="s">
        <v>182</v>
      </c>
      <c r="O290" s="83" t="s">
        <v>182</v>
      </c>
      <c r="P290" s="83" t="s">
        <v>182</v>
      </c>
      <c r="Q290" s="83" t="s">
        <v>182</v>
      </c>
      <c r="R290" s="83" t="s">
        <v>182</v>
      </c>
      <c r="S290" s="84" t="s">
        <v>952</v>
      </c>
      <c r="T290" s="83" t="s">
        <v>182</v>
      </c>
      <c r="U290" s="83" t="s">
        <v>182</v>
      </c>
      <c r="V290" s="85"/>
    </row>
    <row r="291">
      <c r="A291" s="83" t="s">
        <v>954</v>
      </c>
      <c r="B291" s="83" t="s">
        <v>955</v>
      </c>
      <c r="C291" s="83" t="s">
        <v>182</v>
      </c>
      <c r="D291" s="83">
        <v>0.005085</v>
      </c>
      <c r="E291" s="83">
        <v>0.005085</v>
      </c>
      <c r="F291" s="83">
        <v>0.005085</v>
      </c>
      <c r="G291" s="83">
        <v>5085.0</v>
      </c>
      <c r="H291" s="83" t="s">
        <v>196</v>
      </c>
      <c r="I291" s="83" t="s">
        <v>182</v>
      </c>
      <c r="J291" s="83" t="s">
        <v>182</v>
      </c>
      <c r="K291" s="83" t="s">
        <v>950</v>
      </c>
      <c r="L291" s="82"/>
      <c r="M291" s="83" t="s">
        <v>951</v>
      </c>
      <c r="N291" s="83" t="s">
        <v>182</v>
      </c>
      <c r="O291" s="83" t="s">
        <v>182</v>
      </c>
      <c r="P291" s="83" t="s">
        <v>182</v>
      </c>
      <c r="Q291" s="83" t="s">
        <v>182</v>
      </c>
      <c r="R291" s="83" t="s">
        <v>182</v>
      </c>
      <c r="S291" s="84" t="s">
        <v>952</v>
      </c>
      <c r="T291" s="83" t="s">
        <v>182</v>
      </c>
      <c r="U291" s="83" t="s">
        <v>182</v>
      </c>
      <c r="V291" s="85"/>
    </row>
    <row r="292">
      <c r="A292" s="83" t="s">
        <v>956</v>
      </c>
      <c r="B292" s="83" t="s">
        <v>957</v>
      </c>
      <c r="C292" s="83" t="s">
        <v>182</v>
      </c>
      <c r="D292" s="83">
        <v>0.00142</v>
      </c>
      <c r="E292" s="83">
        <v>0.00142</v>
      </c>
      <c r="F292" s="83">
        <v>0.00142</v>
      </c>
      <c r="G292" s="83">
        <v>1420.0</v>
      </c>
      <c r="H292" s="83" t="s">
        <v>196</v>
      </c>
      <c r="I292" s="83" t="s">
        <v>182</v>
      </c>
      <c r="J292" s="83" t="s">
        <v>182</v>
      </c>
      <c r="K292" s="83" t="s">
        <v>950</v>
      </c>
      <c r="L292" s="82"/>
      <c r="M292" s="83" t="s">
        <v>951</v>
      </c>
      <c r="N292" s="83" t="s">
        <v>182</v>
      </c>
      <c r="O292" s="83" t="s">
        <v>182</v>
      </c>
      <c r="P292" s="83" t="s">
        <v>182</v>
      </c>
      <c r="Q292" s="83" t="s">
        <v>182</v>
      </c>
      <c r="R292" s="83" t="s">
        <v>182</v>
      </c>
      <c r="S292" s="84" t="s">
        <v>952</v>
      </c>
      <c r="T292" s="83" t="s">
        <v>182</v>
      </c>
      <c r="U292" s="83" t="s">
        <v>182</v>
      </c>
      <c r="V292" s="85"/>
    </row>
    <row r="293">
      <c r="A293" s="83" t="s">
        <v>958</v>
      </c>
      <c r="B293" s="83" t="s">
        <v>959</v>
      </c>
      <c r="C293" s="83" t="s">
        <v>182</v>
      </c>
      <c r="D293" s="83">
        <v>0.002231</v>
      </c>
      <c r="E293" s="83">
        <v>0.002231</v>
      </c>
      <c r="F293" s="83">
        <v>0.002231</v>
      </c>
      <c r="G293" s="83">
        <v>2231.0</v>
      </c>
      <c r="H293" s="83" t="s">
        <v>196</v>
      </c>
      <c r="I293" s="83" t="s">
        <v>182</v>
      </c>
      <c r="J293" s="83" t="s">
        <v>182</v>
      </c>
      <c r="K293" s="83" t="s">
        <v>950</v>
      </c>
      <c r="L293" s="82"/>
      <c r="M293" s="83" t="s">
        <v>951</v>
      </c>
      <c r="N293" s="83" t="s">
        <v>182</v>
      </c>
      <c r="O293" s="83" t="s">
        <v>182</v>
      </c>
      <c r="P293" s="83" t="s">
        <v>182</v>
      </c>
      <c r="Q293" s="83" t="s">
        <v>182</v>
      </c>
      <c r="R293" s="83" t="s">
        <v>182</v>
      </c>
      <c r="S293" s="84" t="s">
        <v>952</v>
      </c>
      <c r="T293" s="83" t="s">
        <v>182</v>
      </c>
      <c r="U293" s="83" t="s">
        <v>182</v>
      </c>
      <c r="V293" s="85"/>
    </row>
    <row r="294">
      <c r="A294" s="83" t="s">
        <v>960</v>
      </c>
      <c r="B294" s="83" t="s">
        <v>961</v>
      </c>
      <c r="C294" s="83">
        <v>1.3</v>
      </c>
      <c r="D294" s="83" t="s">
        <v>186</v>
      </c>
      <c r="E294" s="83" t="s">
        <v>186</v>
      </c>
      <c r="F294" s="83" t="s">
        <v>186</v>
      </c>
      <c r="G294" s="83" t="s">
        <v>186</v>
      </c>
      <c r="H294" s="83" t="s">
        <v>182</v>
      </c>
      <c r="I294" s="83" t="s">
        <v>182</v>
      </c>
      <c r="J294" s="83" t="s">
        <v>182</v>
      </c>
      <c r="K294" s="83" t="s">
        <v>962</v>
      </c>
      <c r="L294" s="82"/>
      <c r="M294" s="83" t="s">
        <v>540</v>
      </c>
      <c r="N294" s="83" t="s">
        <v>182</v>
      </c>
      <c r="O294" s="83" t="s">
        <v>182</v>
      </c>
      <c r="P294" s="83" t="s">
        <v>182</v>
      </c>
      <c r="Q294" s="83" t="s">
        <v>182</v>
      </c>
      <c r="R294" s="83">
        <v>83.0</v>
      </c>
      <c r="S294" s="84" t="s">
        <v>963</v>
      </c>
      <c r="T294" s="83" t="s">
        <v>182</v>
      </c>
      <c r="U294" s="83" t="s">
        <v>182</v>
      </c>
      <c r="V294" s="85"/>
    </row>
    <row r="295">
      <c r="A295" s="85"/>
      <c r="B295" s="83" t="s">
        <v>964</v>
      </c>
      <c r="C295" s="83" t="s">
        <v>182</v>
      </c>
      <c r="D295" s="83">
        <v>8.0E-5</v>
      </c>
      <c r="E295" s="83">
        <v>8.0E-5</v>
      </c>
      <c r="F295" s="83">
        <v>8.0E-5</v>
      </c>
      <c r="G295" s="83">
        <v>8.0E-5</v>
      </c>
      <c r="H295" s="83" t="s">
        <v>182</v>
      </c>
      <c r="I295" s="83">
        <v>0.29</v>
      </c>
      <c r="J295" s="83">
        <v>60.0</v>
      </c>
      <c r="K295" s="83" t="s">
        <v>965</v>
      </c>
      <c r="L295" s="82"/>
      <c r="M295" s="83" t="s">
        <v>182</v>
      </c>
      <c r="N295" s="83" t="s">
        <v>182</v>
      </c>
      <c r="O295" s="83" t="s">
        <v>182</v>
      </c>
      <c r="P295" s="83" t="s">
        <v>182</v>
      </c>
      <c r="Q295" s="83" t="s">
        <v>182</v>
      </c>
      <c r="R295" s="83" t="s">
        <v>966</v>
      </c>
      <c r="S295" s="84" t="s">
        <v>967</v>
      </c>
      <c r="T295" s="83" t="s">
        <v>182</v>
      </c>
      <c r="U295" s="83" t="s">
        <v>182</v>
      </c>
      <c r="V295" s="85"/>
    </row>
    <row r="296">
      <c r="A296" s="85"/>
      <c r="B296" s="83" t="s">
        <v>968</v>
      </c>
      <c r="C296" s="83" t="s">
        <v>182</v>
      </c>
      <c r="D296" s="83">
        <v>1.1667E-4</v>
      </c>
      <c r="E296" s="83">
        <v>1.1667E-4</v>
      </c>
      <c r="F296" s="83">
        <v>1.1667E-4</v>
      </c>
      <c r="G296" s="83">
        <v>1.17E-4</v>
      </c>
      <c r="H296" s="83" t="s">
        <v>182</v>
      </c>
      <c r="I296" s="83">
        <v>0.38</v>
      </c>
      <c r="J296" s="83">
        <v>54.0</v>
      </c>
      <c r="K296" s="83" t="s">
        <v>965</v>
      </c>
      <c r="L296" s="82"/>
      <c r="M296" s="83" t="s">
        <v>182</v>
      </c>
      <c r="N296" s="83" t="s">
        <v>182</v>
      </c>
      <c r="O296" s="83" t="s">
        <v>182</v>
      </c>
      <c r="P296" s="83" t="s">
        <v>182</v>
      </c>
      <c r="Q296" s="83" t="s">
        <v>182</v>
      </c>
      <c r="R296" s="83" t="s">
        <v>969</v>
      </c>
      <c r="S296" s="84" t="s">
        <v>967</v>
      </c>
      <c r="T296" s="83" t="s">
        <v>182</v>
      </c>
      <c r="U296" s="83" t="s">
        <v>182</v>
      </c>
      <c r="V296" s="85"/>
    </row>
    <row r="297">
      <c r="A297" s="85"/>
      <c r="B297" s="83" t="s">
        <v>970</v>
      </c>
      <c r="C297" s="83" t="s">
        <v>182</v>
      </c>
      <c r="D297" s="83">
        <v>4.0E-5</v>
      </c>
      <c r="E297" s="83">
        <v>4.0E-5</v>
      </c>
      <c r="F297" s="83">
        <v>4.0E-5</v>
      </c>
      <c r="G297" s="83">
        <v>4.0E-5</v>
      </c>
      <c r="H297" s="83" t="s">
        <v>182</v>
      </c>
      <c r="I297" s="83">
        <v>0.14</v>
      </c>
      <c r="J297" s="83">
        <v>57.0</v>
      </c>
      <c r="K297" s="83" t="s">
        <v>965</v>
      </c>
      <c r="L297" s="82"/>
      <c r="M297" s="83" t="s">
        <v>182</v>
      </c>
      <c r="N297" s="83" t="s">
        <v>182</v>
      </c>
      <c r="O297" s="83" t="s">
        <v>182</v>
      </c>
      <c r="P297" s="83" t="s">
        <v>182</v>
      </c>
      <c r="Q297" s="83" t="s">
        <v>182</v>
      </c>
      <c r="R297" s="83" t="s">
        <v>971</v>
      </c>
      <c r="S297" s="84" t="s">
        <v>967</v>
      </c>
      <c r="T297" s="83" t="s">
        <v>182</v>
      </c>
      <c r="U297" s="83" t="s">
        <v>182</v>
      </c>
      <c r="V297" s="85"/>
    </row>
    <row r="298">
      <c r="A298" s="85"/>
      <c r="B298" s="83" t="s">
        <v>972</v>
      </c>
      <c r="C298" s="83" t="s">
        <v>973</v>
      </c>
      <c r="D298" s="83" t="s">
        <v>186</v>
      </c>
      <c r="E298" s="83" t="s">
        <v>186</v>
      </c>
      <c r="F298" s="83" t="s">
        <v>186</v>
      </c>
      <c r="G298" s="83" t="s">
        <v>186</v>
      </c>
      <c r="H298" s="83" t="s">
        <v>182</v>
      </c>
      <c r="I298" s="83" t="s">
        <v>182</v>
      </c>
      <c r="J298" s="83" t="s">
        <v>182</v>
      </c>
      <c r="K298" s="83" t="s">
        <v>974</v>
      </c>
      <c r="L298" s="82"/>
      <c r="M298" s="83" t="s">
        <v>182</v>
      </c>
      <c r="N298" s="83" t="s">
        <v>182</v>
      </c>
      <c r="O298" s="83" t="s">
        <v>182</v>
      </c>
      <c r="P298" s="83" t="s">
        <v>182</v>
      </c>
      <c r="Q298" s="83" t="s">
        <v>182</v>
      </c>
      <c r="R298" s="83" t="s">
        <v>975</v>
      </c>
      <c r="S298" s="83" t="s">
        <v>182</v>
      </c>
      <c r="T298" s="83" t="s">
        <v>182</v>
      </c>
      <c r="U298" s="83" t="s">
        <v>182</v>
      </c>
      <c r="V298" s="85"/>
    </row>
    <row r="299">
      <c r="A299" s="82"/>
      <c r="B299" s="90" t="s">
        <v>976</v>
      </c>
      <c r="C299" s="83" t="s">
        <v>182</v>
      </c>
      <c r="D299" s="83" t="s">
        <v>977</v>
      </c>
      <c r="E299" s="83" t="s">
        <v>977</v>
      </c>
      <c r="F299" s="83" t="s">
        <v>977</v>
      </c>
      <c r="G299" s="83" t="s">
        <v>977</v>
      </c>
      <c r="H299" s="83" t="s">
        <v>182</v>
      </c>
      <c r="I299" s="83" t="s">
        <v>978</v>
      </c>
      <c r="J299" s="83" t="s">
        <v>979</v>
      </c>
      <c r="K299" s="83" t="s">
        <v>980</v>
      </c>
      <c r="L299" s="82"/>
      <c r="M299" s="83" t="s">
        <v>540</v>
      </c>
      <c r="N299" s="83" t="s">
        <v>182</v>
      </c>
      <c r="O299" s="83" t="s">
        <v>182</v>
      </c>
      <c r="P299" s="83" t="s">
        <v>182</v>
      </c>
      <c r="Q299" s="83" t="s">
        <v>182</v>
      </c>
      <c r="R299" s="83">
        <v>57.0</v>
      </c>
      <c r="S299" s="83" t="s">
        <v>569</v>
      </c>
      <c r="T299" s="83" t="s">
        <v>981</v>
      </c>
      <c r="U299" s="83" t="s">
        <v>182</v>
      </c>
      <c r="V299" s="85"/>
    </row>
    <row r="300">
      <c r="A300" s="83" t="s">
        <v>982</v>
      </c>
      <c r="B300" s="83" t="s">
        <v>395</v>
      </c>
      <c r="C300" s="83" t="s">
        <v>182</v>
      </c>
      <c r="D300" s="86">
        <v>1.56E-5</v>
      </c>
      <c r="E300" s="86">
        <v>1.56E-5</v>
      </c>
      <c r="F300" s="86">
        <v>1.56E-5</v>
      </c>
      <c r="G300" s="83">
        <v>1.6E-5</v>
      </c>
      <c r="H300" s="83" t="s">
        <v>182</v>
      </c>
      <c r="I300" s="83">
        <v>0.0657</v>
      </c>
      <c r="J300" s="83">
        <v>72.2</v>
      </c>
      <c r="K300" s="83" t="s">
        <v>983</v>
      </c>
      <c r="L300" s="82"/>
      <c r="M300" s="83" t="s">
        <v>182</v>
      </c>
      <c r="N300" s="83" t="s">
        <v>182</v>
      </c>
      <c r="O300" s="83" t="s">
        <v>182</v>
      </c>
      <c r="P300" s="83" t="s">
        <v>182</v>
      </c>
      <c r="Q300" s="83" t="s">
        <v>182</v>
      </c>
      <c r="R300" s="83" t="s">
        <v>182</v>
      </c>
      <c r="S300" s="84" t="s">
        <v>248</v>
      </c>
      <c r="T300" s="83" t="s">
        <v>182</v>
      </c>
      <c r="U300" s="83" t="s">
        <v>182</v>
      </c>
      <c r="V300" s="85"/>
    </row>
    <row r="301">
      <c r="A301" s="83" t="s">
        <v>984</v>
      </c>
      <c r="B301" s="83" t="s">
        <v>985</v>
      </c>
      <c r="C301" s="83" t="s">
        <v>986</v>
      </c>
      <c r="D301" s="83" t="s">
        <v>182</v>
      </c>
      <c r="E301" s="83" t="s">
        <v>182</v>
      </c>
      <c r="F301" s="83" t="s">
        <v>182</v>
      </c>
      <c r="G301" s="83" t="s">
        <v>182</v>
      </c>
      <c r="H301" s="83" t="s">
        <v>182</v>
      </c>
      <c r="I301" s="83" t="s">
        <v>182</v>
      </c>
      <c r="J301" s="83" t="s">
        <v>182</v>
      </c>
      <c r="K301" s="83" t="s">
        <v>987</v>
      </c>
      <c r="L301" s="82"/>
      <c r="M301" s="83" t="s">
        <v>189</v>
      </c>
      <c r="N301" s="83" t="s">
        <v>190</v>
      </c>
      <c r="O301" s="83" t="s">
        <v>182</v>
      </c>
      <c r="P301" s="83">
        <v>2016.0</v>
      </c>
      <c r="Q301" s="83" t="s">
        <v>182</v>
      </c>
      <c r="R301" s="83" t="s">
        <v>182</v>
      </c>
      <c r="S301" s="83" t="s">
        <v>182</v>
      </c>
      <c r="T301" s="83" t="s">
        <v>182</v>
      </c>
      <c r="U301" s="83" t="s">
        <v>182</v>
      </c>
      <c r="V301" s="85"/>
    </row>
    <row r="302">
      <c r="A302" s="83" t="s">
        <v>988</v>
      </c>
      <c r="B302" s="83" t="s">
        <v>430</v>
      </c>
      <c r="C302" s="83" t="s">
        <v>182</v>
      </c>
      <c r="D302" s="83">
        <v>1.9167E-4</v>
      </c>
      <c r="E302" s="83">
        <v>1.9167E-4</v>
      </c>
      <c r="F302" s="83">
        <v>1.92E-4</v>
      </c>
      <c r="G302" s="83">
        <v>1.92E-4</v>
      </c>
      <c r="H302" s="83" t="s">
        <v>182</v>
      </c>
      <c r="I302" s="83">
        <v>0.023</v>
      </c>
      <c r="J302" s="83">
        <v>2.0</v>
      </c>
      <c r="K302" s="83" t="s">
        <v>989</v>
      </c>
      <c r="L302" s="82"/>
      <c r="M302" s="83" t="s">
        <v>182</v>
      </c>
      <c r="N302" s="83" t="s">
        <v>182</v>
      </c>
      <c r="O302" s="83" t="s">
        <v>182</v>
      </c>
      <c r="P302" s="83" t="s">
        <v>182</v>
      </c>
      <c r="Q302" s="83" t="s">
        <v>182</v>
      </c>
      <c r="R302" s="83" t="s">
        <v>327</v>
      </c>
      <c r="S302" s="84" t="s">
        <v>431</v>
      </c>
      <c r="T302" s="83" t="s">
        <v>182</v>
      </c>
      <c r="U302" s="83" t="s">
        <v>182</v>
      </c>
      <c r="V302" s="85"/>
    </row>
    <row r="303">
      <c r="A303" s="83" t="s">
        <v>988</v>
      </c>
      <c r="B303" s="83" t="s">
        <v>430</v>
      </c>
      <c r="C303" s="83" t="s">
        <v>182</v>
      </c>
      <c r="D303" s="83">
        <v>2.4359E-4</v>
      </c>
      <c r="E303" s="83">
        <v>2.4359E-4</v>
      </c>
      <c r="F303" s="83">
        <v>2.44E-4</v>
      </c>
      <c r="G303" s="83">
        <v>2.44E-4</v>
      </c>
      <c r="H303" s="83" t="s">
        <v>182</v>
      </c>
      <c r="I303" s="83">
        <v>0.038</v>
      </c>
      <c r="J303" s="83">
        <v>2.6</v>
      </c>
      <c r="K303" s="83" t="s">
        <v>989</v>
      </c>
      <c r="L303" s="82"/>
      <c r="M303" s="83" t="s">
        <v>182</v>
      </c>
      <c r="N303" s="83" t="s">
        <v>182</v>
      </c>
      <c r="O303" s="83" t="s">
        <v>182</v>
      </c>
      <c r="P303" s="83" t="s">
        <v>182</v>
      </c>
      <c r="Q303" s="83" t="s">
        <v>182</v>
      </c>
      <c r="R303" s="83" t="s">
        <v>327</v>
      </c>
      <c r="S303" s="84" t="s">
        <v>432</v>
      </c>
      <c r="T303" s="83" t="s">
        <v>182</v>
      </c>
      <c r="U303" s="83" t="s">
        <v>182</v>
      </c>
      <c r="V303" s="85"/>
    </row>
    <row r="304">
      <c r="A304" s="83" t="s">
        <v>990</v>
      </c>
      <c r="B304" s="83" t="s">
        <v>991</v>
      </c>
      <c r="C304" s="83">
        <v>165.0</v>
      </c>
      <c r="D304" s="83">
        <v>1.74</v>
      </c>
      <c r="E304" s="83">
        <v>1.74</v>
      </c>
      <c r="F304" s="83">
        <v>1.74</v>
      </c>
      <c r="G304" s="83">
        <v>1.74</v>
      </c>
      <c r="H304" s="83" t="s">
        <v>992</v>
      </c>
      <c r="I304" s="83" t="s">
        <v>182</v>
      </c>
      <c r="J304" s="83" t="s">
        <v>182</v>
      </c>
      <c r="K304" s="83" t="s">
        <v>993</v>
      </c>
      <c r="L304" s="82"/>
      <c r="M304" s="83" t="s">
        <v>994</v>
      </c>
      <c r="N304" s="83" t="s">
        <v>188</v>
      </c>
      <c r="O304" s="83" t="s">
        <v>182</v>
      </c>
      <c r="P304" s="83" t="s">
        <v>182</v>
      </c>
      <c r="Q304" s="83" t="s">
        <v>182</v>
      </c>
      <c r="R304" s="83" t="s">
        <v>182</v>
      </c>
      <c r="S304" s="84" t="s">
        <v>995</v>
      </c>
      <c r="T304" s="83" t="s">
        <v>182</v>
      </c>
      <c r="U304" s="83" t="s">
        <v>182</v>
      </c>
      <c r="V304" s="85"/>
    </row>
    <row r="305">
      <c r="A305" s="85"/>
      <c r="B305" s="83" t="s">
        <v>996</v>
      </c>
      <c r="C305" s="83">
        <v>4.1</v>
      </c>
      <c r="D305" s="83" t="s">
        <v>186</v>
      </c>
      <c r="E305" s="83" t="s">
        <v>186</v>
      </c>
      <c r="F305" s="83" t="s">
        <v>186</v>
      </c>
      <c r="G305" s="83" t="s">
        <v>186</v>
      </c>
      <c r="H305" s="83" t="s">
        <v>182</v>
      </c>
      <c r="I305" s="83" t="s">
        <v>182</v>
      </c>
      <c r="J305" s="83" t="s">
        <v>182</v>
      </c>
      <c r="K305" s="83" t="s">
        <v>993</v>
      </c>
      <c r="L305" s="82"/>
      <c r="M305" s="83" t="s">
        <v>182</v>
      </c>
      <c r="N305" s="83" t="s">
        <v>182</v>
      </c>
      <c r="O305" s="83" t="s">
        <v>182</v>
      </c>
      <c r="P305" s="83" t="s">
        <v>182</v>
      </c>
      <c r="Q305" s="83" t="s">
        <v>182</v>
      </c>
      <c r="R305" s="83" t="s">
        <v>182</v>
      </c>
      <c r="S305" s="83" t="s">
        <v>182</v>
      </c>
      <c r="T305" s="83" t="s">
        <v>182</v>
      </c>
      <c r="U305" s="83" t="s">
        <v>182</v>
      </c>
      <c r="V305" s="85"/>
    </row>
    <row r="306">
      <c r="A306" s="82"/>
      <c r="B306" s="83" t="s">
        <v>997</v>
      </c>
      <c r="C306" s="83">
        <v>2.2</v>
      </c>
      <c r="D306" s="83">
        <v>56.0</v>
      </c>
      <c r="E306" s="83">
        <v>56.0</v>
      </c>
      <c r="F306" s="83">
        <v>56.0</v>
      </c>
      <c r="G306" s="83">
        <v>5.6E7</v>
      </c>
      <c r="H306" s="83" t="s">
        <v>196</v>
      </c>
      <c r="I306" s="83" t="s">
        <v>182</v>
      </c>
      <c r="J306" s="83" t="s">
        <v>182</v>
      </c>
      <c r="K306" s="83" t="s">
        <v>993</v>
      </c>
      <c r="L306" s="82"/>
      <c r="M306" s="83" t="s">
        <v>182</v>
      </c>
      <c r="N306" s="83" t="s">
        <v>182</v>
      </c>
      <c r="O306" s="83" t="s">
        <v>182</v>
      </c>
      <c r="P306" s="83" t="s">
        <v>182</v>
      </c>
      <c r="Q306" s="83" t="s">
        <v>182</v>
      </c>
      <c r="R306" s="83" t="s">
        <v>182</v>
      </c>
      <c r="S306" s="84" t="s">
        <v>281</v>
      </c>
      <c r="T306" s="83" t="s">
        <v>182</v>
      </c>
      <c r="U306" s="83" t="s">
        <v>182</v>
      </c>
      <c r="V306" s="85"/>
    </row>
    <row r="307">
      <c r="A307" s="82"/>
      <c r="B307" s="83" t="s">
        <v>998</v>
      </c>
      <c r="C307" s="83">
        <v>51.0</v>
      </c>
      <c r="D307" s="89">
        <v>54.0</v>
      </c>
      <c r="E307" s="83">
        <v>54.0</v>
      </c>
      <c r="F307" s="83">
        <v>54.0</v>
      </c>
      <c r="G307" s="83">
        <v>0.54</v>
      </c>
      <c r="H307" s="83" t="s">
        <v>992</v>
      </c>
      <c r="I307" s="83" t="s">
        <v>182</v>
      </c>
      <c r="J307" s="83" t="s">
        <v>182</v>
      </c>
      <c r="K307" s="83" t="s">
        <v>993</v>
      </c>
      <c r="L307" s="83" t="s">
        <v>545</v>
      </c>
      <c r="M307" s="83" t="s">
        <v>994</v>
      </c>
      <c r="N307" s="83" t="s">
        <v>188</v>
      </c>
      <c r="O307" s="83" t="s">
        <v>182</v>
      </c>
      <c r="P307" s="83" t="s">
        <v>182</v>
      </c>
      <c r="Q307" s="83" t="s">
        <v>182</v>
      </c>
      <c r="R307" s="84" t="s">
        <v>995</v>
      </c>
      <c r="S307" s="84" t="s">
        <v>995</v>
      </c>
      <c r="T307" s="83" t="s">
        <v>182</v>
      </c>
      <c r="U307" s="83" t="s">
        <v>182</v>
      </c>
      <c r="V307" s="85"/>
    </row>
    <row r="308">
      <c r="A308" s="85"/>
      <c r="B308" s="83" t="s">
        <v>999</v>
      </c>
      <c r="C308" s="83">
        <v>47.0</v>
      </c>
      <c r="D308" s="86">
        <v>93.0</v>
      </c>
      <c r="E308" s="83">
        <v>93.0</v>
      </c>
      <c r="F308" s="83">
        <v>93.0</v>
      </c>
      <c r="G308" s="83">
        <v>0.93</v>
      </c>
      <c r="H308" s="83" t="s">
        <v>992</v>
      </c>
      <c r="I308" s="83" t="s">
        <v>182</v>
      </c>
      <c r="J308" s="83" t="s">
        <v>182</v>
      </c>
      <c r="K308" s="83" t="s">
        <v>993</v>
      </c>
      <c r="L308" s="83" t="s">
        <v>545</v>
      </c>
      <c r="M308" s="83" t="s">
        <v>994</v>
      </c>
      <c r="N308" s="83" t="s">
        <v>188</v>
      </c>
      <c r="O308" s="83" t="s">
        <v>182</v>
      </c>
      <c r="P308" s="83" t="s">
        <v>182</v>
      </c>
      <c r="Q308" s="83" t="s">
        <v>182</v>
      </c>
      <c r="R308" s="83" t="s">
        <v>182</v>
      </c>
      <c r="S308" s="84" t="s">
        <v>995</v>
      </c>
      <c r="T308" s="83" t="s">
        <v>182</v>
      </c>
      <c r="U308" s="83" t="s">
        <v>182</v>
      </c>
      <c r="V308" s="85"/>
    </row>
    <row r="309">
      <c r="A309" s="82"/>
      <c r="B309" s="83" t="s">
        <v>1000</v>
      </c>
      <c r="C309" s="83">
        <v>48.0</v>
      </c>
      <c r="D309" s="83">
        <v>343.0</v>
      </c>
      <c r="E309" s="83">
        <v>343.0</v>
      </c>
      <c r="F309" s="83">
        <v>343.0</v>
      </c>
      <c r="G309" s="83">
        <v>3.43</v>
      </c>
      <c r="H309" s="83" t="s">
        <v>992</v>
      </c>
      <c r="I309" s="83" t="s">
        <v>182</v>
      </c>
      <c r="J309" s="83" t="s">
        <v>182</v>
      </c>
      <c r="K309" s="83" t="s">
        <v>993</v>
      </c>
      <c r="L309" s="83" t="s">
        <v>545</v>
      </c>
      <c r="M309" s="83" t="s">
        <v>994</v>
      </c>
      <c r="N309" s="83" t="s">
        <v>188</v>
      </c>
      <c r="O309" s="83" t="s">
        <v>182</v>
      </c>
      <c r="P309" s="83" t="s">
        <v>182</v>
      </c>
      <c r="Q309" s="83" t="s">
        <v>182</v>
      </c>
      <c r="R309" s="83" t="s">
        <v>182</v>
      </c>
      <c r="S309" s="84" t="s">
        <v>995</v>
      </c>
      <c r="T309" s="83" t="s">
        <v>182</v>
      </c>
      <c r="U309" s="83" t="s">
        <v>182</v>
      </c>
      <c r="V309" s="85"/>
    </row>
    <row r="310">
      <c r="A310" s="82"/>
      <c r="B310" s="83" t="s">
        <v>1001</v>
      </c>
      <c r="C310" s="83">
        <v>82.0</v>
      </c>
      <c r="D310" s="83">
        <v>4140.0</v>
      </c>
      <c r="E310" s="83">
        <v>4140.0</v>
      </c>
      <c r="F310" s="83">
        <v>4140.0</v>
      </c>
      <c r="G310" s="83">
        <v>41.4</v>
      </c>
      <c r="H310" s="83" t="s">
        <v>992</v>
      </c>
      <c r="I310" s="83" t="s">
        <v>182</v>
      </c>
      <c r="J310" s="83" t="s">
        <v>182</v>
      </c>
      <c r="K310" s="83" t="s">
        <v>993</v>
      </c>
      <c r="L310" s="83" t="s">
        <v>545</v>
      </c>
      <c r="M310" s="83" t="s">
        <v>994</v>
      </c>
      <c r="N310" s="83" t="s">
        <v>188</v>
      </c>
      <c r="O310" s="83" t="s">
        <v>182</v>
      </c>
      <c r="P310" s="83" t="s">
        <v>182</v>
      </c>
      <c r="Q310" s="83" t="s">
        <v>182</v>
      </c>
      <c r="R310" s="83" t="s">
        <v>182</v>
      </c>
      <c r="S310" s="84" t="s">
        <v>995</v>
      </c>
      <c r="T310" s="83" t="s">
        <v>182</v>
      </c>
      <c r="U310" s="83" t="s">
        <v>182</v>
      </c>
      <c r="V310" s="85"/>
    </row>
    <row r="311">
      <c r="A311" s="82"/>
      <c r="B311" s="83" t="s">
        <v>1002</v>
      </c>
      <c r="C311" s="83">
        <v>664.0</v>
      </c>
      <c r="D311" s="83">
        <v>180.0</v>
      </c>
      <c r="E311" s="83">
        <v>180.0</v>
      </c>
      <c r="F311" s="83">
        <v>180.0</v>
      </c>
      <c r="G311" s="83">
        <v>1.8</v>
      </c>
      <c r="H311" s="83" t="s">
        <v>992</v>
      </c>
      <c r="I311" s="83" t="s">
        <v>182</v>
      </c>
      <c r="J311" s="83" t="s">
        <v>182</v>
      </c>
      <c r="K311" s="83" t="s">
        <v>993</v>
      </c>
      <c r="L311" s="83" t="s">
        <v>545</v>
      </c>
      <c r="M311" s="83" t="s">
        <v>994</v>
      </c>
      <c r="N311" s="83" t="s">
        <v>188</v>
      </c>
      <c r="O311" s="83" t="s">
        <v>182</v>
      </c>
      <c r="P311" s="83" t="s">
        <v>182</v>
      </c>
      <c r="Q311" s="83" t="s">
        <v>182</v>
      </c>
      <c r="R311" s="83" t="s">
        <v>182</v>
      </c>
      <c r="S311" s="84" t="s">
        <v>995</v>
      </c>
      <c r="T311" s="83" t="s">
        <v>182</v>
      </c>
      <c r="U311" s="83" t="s">
        <v>182</v>
      </c>
      <c r="V311" s="85"/>
    </row>
    <row r="312">
      <c r="A312" s="82"/>
      <c r="B312" s="83" t="s">
        <v>1003</v>
      </c>
      <c r="C312" s="83">
        <v>686.0</v>
      </c>
      <c r="D312" s="86">
        <v>187.0</v>
      </c>
      <c r="E312" s="83">
        <v>187.0</v>
      </c>
      <c r="F312" s="83">
        <v>187.0</v>
      </c>
      <c r="G312" s="83">
        <v>1.87</v>
      </c>
      <c r="H312" s="83" t="s">
        <v>992</v>
      </c>
      <c r="I312" s="83" t="s">
        <v>182</v>
      </c>
      <c r="J312" s="83" t="s">
        <v>182</v>
      </c>
      <c r="K312" s="83" t="s">
        <v>993</v>
      </c>
      <c r="L312" s="83" t="s">
        <v>545</v>
      </c>
      <c r="M312" s="83" t="s">
        <v>994</v>
      </c>
      <c r="N312" s="83" t="s">
        <v>188</v>
      </c>
      <c r="O312" s="83" t="s">
        <v>182</v>
      </c>
      <c r="P312" s="83" t="s">
        <v>182</v>
      </c>
      <c r="Q312" s="83" t="s">
        <v>182</v>
      </c>
      <c r="R312" s="83" t="s">
        <v>182</v>
      </c>
      <c r="S312" s="84" t="s">
        <v>995</v>
      </c>
      <c r="T312" s="83" t="s">
        <v>182</v>
      </c>
      <c r="U312" s="83" t="s">
        <v>182</v>
      </c>
      <c r="V312" s="85"/>
    </row>
    <row r="313">
      <c r="A313" s="82"/>
      <c r="B313" s="83" t="s">
        <v>1004</v>
      </c>
      <c r="C313" s="83">
        <v>86.0</v>
      </c>
      <c r="D313" s="83">
        <v>2100.0</v>
      </c>
      <c r="E313" s="83">
        <v>2100.0</v>
      </c>
      <c r="F313" s="83">
        <v>2100.0</v>
      </c>
      <c r="G313" s="83">
        <v>21.0</v>
      </c>
      <c r="H313" s="83" t="s">
        <v>992</v>
      </c>
      <c r="I313" s="83" t="s">
        <v>182</v>
      </c>
      <c r="J313" s="83" t="s">
        <v>182</v>
      </c>
      <c r="K313" s="83" t="s">
        <v>993</v>
      </c>
      <c r="L313" s="83" t="s">
        <v>545</v>
      </c>
      <c r="M313" s="83" t="s">
        <v>994</v>
      </c>
      <c r="N313" s="83" t="s">
        <v>188</v>
      </c>
      <c r="O313" s="83" t="s">
        <v>182</v>
      </c>
      <c r="P313" s="83" t="s">
        <v>182</v>
      </c>
      <c r="Q313" s="83" t="s">
        <v>182</v>
      </c>
      <c r="R313" s="83" t="s">
        <v>182</v>
      </c>
      <c r="S313" s="84" t="s">
        <v>995</v>
      </c>
      <c r="T313" s="83" t="s">
        <v>182</v>
      </c>
      <c r="U313" s="83" t="s">
        <v>182</v>
      </c>
      <c r="V313" s="85"/>
    </row>
    <row r="314">
      <c r="A314" s="82"/>
      <c r="B314" s="83">
        <v>23.0</v>
      </c>
      <c r="C314" s="83">
        <v>250.0</v>
      </c>
      <c r="D314" s="83">
        <v>261.0</v>
      </c>
      <c r="E314" s="83">
        <v>261.0</v>
      </c>
      <c r="F314" s="83">
        <v>261.0</v>
      </c>
      <c r="G314" s="83">
        <v>2.61</v>
      </c>
      <c r="H314" s="83" t="s">
        <v>992</v>
      </c>
      <c r="I314" s="83" t="s">
        <v>182</v>
      </c>
      <c r="J314" s="83" t="s">
        <v>182</v>
      </c>
      <c r="K314" s="83" t="s">
        <v>993</v>
      </c>
      <c r="L314" s="83" t="s">
        <v>545</v>
      </c>
      <c r="M314" s="83" t="s">
        <v>994</v>
      </c>
      <c r="N314" s="83" t="s">
        <v>188</v>
      </c>
      <c r="O314" s="83" t="s">
        <v>182</v>
      </c>
      <c r="P314" s="83" t="s">
        <v>182</v>
      </c>
      <c r="Q314" s="83" t="s">
        <v>182</v>
      </c>
      <c r="R314" s="83" t="s">
        <v>182</v>
      </c>
      <c r="S314" s="84" t="s">
        <v>995</v>
      </c>
      <c r="T314" s="83" t="s">
        <v>182</v>
      </c>
      <c r="U314" s="83" t="s">
        <v>182</v>
      </c>
      <c r="V314" s="85"/>
    </row>
    <row r="315">
      <c r="A315" s="82"/>
      <c r="B315" s="83">
        <v>24.0</v>
      </c>
      <c r="C315" s="83">
        <v>260.0</v>
      </c>
      <c r="D315" s="83">
        <v>336.0</v>
      </c>
      <c r="E315" s="83">
        <v>336.0</v>
      </c>
      <c r="F315" s="83">
        <v>336.0</v>
      </c>
      <c r="G315" s="83">
        <v>3.36</v>
      </c>
      <c r="H315" s="83" t="s">
        <v>992</v>
      </c>
      <c r="I315" s="83" t="s">
        <v>182</v>
      </c>
      <c r="J315" s="83" t="s">
        <v>182</v>
      </c>
      <c r="K315" s="83" t="s">
        <v>993</v>
      </c>
      <c r="L315" s="83" t="s">
        <v>545</v>
      </c>
      <c r="M315" s="83" t="s">
        <v>994</v>
      </c>
      <c r="N315" s="83" t="s">
        <v>188</v>
      </c>
      <c r="O315" s="83" t="s">
        <v>182</v>
      </c>
      <c r="P315" s="83" t="s">
        <v>182</v>
      </c>
      <c r="Q315" s="83" t="s">
        <v>182</v>
      </c>
      <c r="R315" s="83" t="s">
        <v>182</v>
      </c>
      <c r="S315" s="84" t="s">
        <v>995</v>
      </c>
      <c r="T315" s="83" t="s">
        <v>182</v>
      </c>
      <c r="U315" s="83" t="s">
        <v>182</v>
      </c>
      <c r="V315" s="85"/>
    </row>
    <row r="316">
      <c r="A316" s="83" t="s">
        <v>1005</v>
      </c>
      <c r="B316" s="83" t="s">
        <v>1006</v>
      </c>
      <c r="C316" s="83" t="s">
        <v>182</v>
      </c>
      <c r="D316" s="83">
        <v>0.0096</v>
      </c>
      <c r="E316" s="83">
        <v>0.0096</v>
      </c>
      <c r="F316" s="83">
        <v>0.0096</v>
      </c>
      <c r="G316" s="89">
        <v>9600.0</v>
      </c>
      <c r="H316" s="83" t="s">
        <v>196</v>
      </c>
      <c r="I316" s="83" t="s">
        <v>182</v>
      </c>
      <c r="J316" s="83" t="s">
        <v>182</v>
      </c>
      <c r="K316" s="83" t="s">
        <v>1007</v>
      </c>
      <c r="L316" s="82"/>
      <c r="M316" s="83" t="s">
        <v>1008</v>
      </c>
      <c r="N316" s="83" t="s">
        <v>182</v>
      </c>
      <c r="O316" s="83" t="s">
        <v>1009</v>
      </c>
      <c r="P316" s="83" t="s">
        <v>182</v>
      </c>
      <c r="Q316" s="83" t="s">
        <v>1010</v>
      </c>
      <c r="R316" s="84" t="s">
        <v>1011</v>
      </c>
      <c r="S316" s="84" t="s">
        <v>1012</v>
      </c>
      <c r="T316" s="83" t="s">
        <v>182</v>
      </c>
      <c r="U316" s="83" t="s">
        <v>182</v>
      </c>
      <c r="V316" s="85"/>
    </row>
    <row r="317">
      <c r="A317" s="82"/>
      <c r="B317" s="83" t="s">
        <v>1013</v>
      </c>
      <c r="C317" s="83" t="s">
        <v>1014</v>
      </c>
      <c r="D317" s="83">
        <v>0.003362</v>
      </c>
      <c r="E317" s="83">
        <v>0.001966</v>
      </c>
      <c r="F317" s="83" t="s">
        <v>1015</v>
      </c>
      <c r="G317" s="83" t="s">
        <v>1016</v>
      </c>
      <c r="H317" s="83" t="s">
        <v>196</v>
      </c>
      <c r="I317" s="83" t="s">
        <v>182</v>
      </c>
      <c r="J317" s="83" t="s">
        <v>182</v>
      </c>
      <c r="K317" s="83" t="s">
        <v>1007</v>
      </c>
      <c r="L317" s="82"/>
      <c r="M317" s="83" t="s">
        <v>1008</v>
      </c>
      <c r="N317" s="83" t="s">
        <v>182</v>
      </c>
      <c r="O317" s="83" t="s">
        <v>1009</v>
      </c>
      <c r="P317" s="83" t="s">
        <v>182</v>
      </c>
      <c r="Q317" s="83" t="s">
        <v>182</v>
      </c>
      <c r="R317" s="84" t="s">
        <v>1011</v>
      </c>
      <c r="S317" s="83" t="s">
        <v>182</v>
      </c>
      <c r="T317" s="83" t="s">
        <v>182</v>
      </c>
      <c r="U317" s="83" t="s">
        <v>182</v>
      </c>
      <c r="V317" s="85"/>
    </row>
    <row r="318">
      <c r="A318" s="85"/>
      <c r="B318" s="83">
        <v>7.0</v>
      </c>
      <c r="C318" s="83">
        <v>0.094</v>
      </c>
      <c r="D318" s="83">
        <v>0.01</v>
      </c>
      <c r="E318" s="83">
        <v>0.01</v>
      </c>
      <c r="F318" s="83">
        <v>0.01</v>
      </c>
      <c r="G318" s="83">
        <v>10000.0</v>
      </c>
      <c r="H318" s="83" t="s">
        <v>196</v>
      </c>
      <c r="I318" s="83" t="s">
        <v>182</v>
      </c>
      <c r="J318" s="83" t="s">
        <v>182</v>
      </c>
      <c r="K318" s="83" t="s">
        <v>1007</v>
      </c>
      <c r="L318" s="82"/>
      <c r="M318" s="83" t="s">
        <v>1008</v>
      </c>
      <c r="N318" s="83" t="s">
        <v>182</v>
      </c>
      <c r="O318" s="83" t="s">
        <v>1009</v>
      </c>
      <c r="P318" s="83" t="s">
        <v>182</v>
      </c>
      <c r="Q318" s="83" t="s">
        <v>1017</v>
      </c>
      <c r="R318" s="84" t="s">
        <v>1011</v>
      </c>
      <c r="S318" s="84" t="s">
        <v>1018</v>
      </c>
      <c r="T318" s="83" t="s">
        <v>182</v>
      </c>
      <c r="U318" s="83" t="s">
        <v>182</v>
      </c>
      <c r="V318" s="85"/>
    </row>
    <row r="319">
      <c r="A319" s="82"/>
      <c r="B319" s="83">
        <v>8.0</v>
      </c>
      <c r="C319" s="83">
        <v>0.23</v>
      </c>
      <c r="D319" s="86">
        <v>0.014</v>
      </c>
      <c r="E319" s="83">
        <v>0.014</v>
      </c>
      <c r="F319" s="83">
        <v>0.014</v>
      </c>
      <c r="G319" s="83">
        <v>14000.0</v>
      </c>
      <c r="H319" s="83" t="s">
        <v>196</v>
      </c>
      <c r="I319" s="83" t="s">
        <v>182</v>
      </c>
      <c r="J319" s="83" t="s">
        <v>182</v>
      </c>
      <c r="K319" s="83" t="s">
        <v>1007</v>
      </c>
      <c r="L319" s="82"/>
      <c r="M319" s="83" t="s">
        <v>1008</v>
      </c>
      <c r="N319" s="83" t="s">
        <v>182</v>
      </c>
      <c r="O319" s="83" t="s">
        <v>1009</v>
      </c>
      <c r="P319" s="83" t="s">
        <v>182</v>
      </c>
      <c r="Q319" s="83" t="s">
        <v>182</v>
      </c>
      <c r="R319" s="84" t="s">
        <v>1011</v>
      </c>
      <c r="S319" s="83" t="s">
        <v>182</v>
      </c>
      <c r="T319" s="83" t="s">
        <v>182</v>
      </c>
      <c r="U319" s="83" t="s">
        <v>182</v>
      </c>
      <c r="V319" s="85"/>
    </row>
    <row r="320">
      <c r="A320" s="85"/>
      <c r="B320" s="83">
        <v>9.0</v>
      </c>
      <c r="C320" s="83">
        <v>5.4</v>
      </c>
      <c r="D320" s="83">
        <v>1.03E-4</v>
      </c>
      <c r="E320" s="83">
        <v>1.03E-4</v>
      </c>
      <c r="F320" s="83">
        <v>1.03E-4</v>
      </c>
      <c r="G320" s="83">
        <v>103.0</v>
      </c>
      <c r="H320" s="83" t="s">
        <v>196</v>
      </c>
      <c r="I320" s="83" t="s">
        <v>182</v>
      </c>
      <c r="J320" s="83" t="s">
        <v>182</v>
      </c>
      <c r="K320" s="83" t="s">
        <v>1007</v>
      </c>
      <c r="L320" s="82"/>
      <c r="M320" s="83" t="s">
        <v>1008</v>
      </c>
      <c r="N320" s="83" t="s">
        <v>182</v>
      </c>
      <c r="O320" s="83" t="s">
        <v>1009</v>
      </c>
      <c r="P320" s="83" t="s">
        <v>182</v>
      </c>
      <c r="Q320" s="83" t="s">
        <v>182</v>
      </c>
      <c r="R320" s="84" t="s">
        <v>1011</v>
      </c>
      <c r="S320" s="83" t="s">
        <v>182</v>
      </c>
      <c r="T320" s="83" t="s">
        <v>182</v>
      </c>
      <c r="U320" s="83" t="s">
        <v>182</v>
      </c>
      <c r="V320" s="85"/>
    </row>
    <row r="321">
      <c r="A321" s="85"/>
      <c r="B321" s="83">
        <v>10.0</v>
      </c>
      <c r="C321" s="83">
        <v>4.4</v>
      </c>
      <c r="D321" s="83">
        <v>1.2E-4</v>
      </c>
      <c r="E321" s="83">
        <v>1.2E-4</v>
      </c>
      <c r="F321" s="83">
        <v>1.2E-4</v>
      </c>
      <c r="G321" s="83">
        <v>120.0</v>
      </c>
      <c r="H321" s="83" t="s">
        <v>196</v>
      </c>
      <c r="I321" s="83" t="s">
        <v>182</v>
      </c>
      <c r="J321" s="83" t="s">
        <v>182</v>
      </c>
      <c r="K321" s="83" t="s">
        <v>1007</v>
      </c>
      <c r="L321" s="82"/>
      <c r="M321" s="83" t="s">
        <v>1008</v>
      </c>
      <c r="N321" s="83" t="s">
        <v>182</v>
      </c>
      <c r="O321" s="83" t="s">
        <v>1009</v>
      </c>
      <c r="P321" s="83" t="s">
        <v>182</v>
      </c>
      <c r="Q321" s="83" t="s">
        <v>182</v>
      </c>
      <c r="R321" s="84" t="s">
        <v>1011</v>
      </c>
      <c r="S321" s="83" t="s">
        <v>182</v>
      </c>
      <c r="T321" s="83" t="s">
        <v>182</v>
      </c>
      <c r="U321" s="83" t="s">
        <v>182</v>
      </c>
      <c r="V321" s="85"/>
    </row>
    <row r="322">
      <c r="A322" s="85"/>
      <c r="B322" s="83">
        <v>12.0</v>
      </c>
      <c r="C322" s="83">
        <v>0.098</v>
      </c>
      <c r="D322" s="83">
        <v>0.0048</v>
      </c>
      <c r="E322" s="83">
        <v>0.0048</v>
      </c>
      <c r="F322" s="83">
        <v>0.0048</v>
      </c>
      <c r="G322" s="83">
        <v>4800.0</v>
      </c>
      <c r="H322" s="83" t="s">
        <v>196</v>
      </c>
      <c r="I322" s="83" t="s">
        <v>182</v>
      </c>
      <c r="J322" s="83" t="s">
        <v>182</v>
      </c>
      <c r="K322" s="83" t="s">
        <v>1007</v>
      </c>
      <c r="L322" s="82"/>
      <c r="M322" s="83" t="s">
        <v>1008</v>
      </c>
      <c r="N322" s="83" t="s">
        <v>182</v>
      </c>
      <c r="O322" s="83" t="s">
        <v>1009</v>
      </c>
      <c r="P322" s="83" t="s">
        <v>182</v>
      </c>
      <c r="Q322" s="83" t="s">
        <v>182</v>
      </c>
      <c r="R322" s="84" t="s">
        <v>1011</v>
      </c>
      <c r="S322" s="83" t="s">
        <v>182</v>
      </c>
      <c r="T322" s="83" t="s">
        <v>182</v>
      </c>
      <c r="U322" s="83" t="s">
        <v>182</v>
      </c>
      <c r="V322" s="85"/>
    </row>
    <row r="323">
      <c r="A323" s="83" t="s">
        <v>1019</v>
      </c>
      <c r="B323" s="83" t="s">
        <v>1020</v>
      </c>
      <c r="C323" s="83" t="s">
        <v>1021</v>
      </c>
      <c r="D323" s="83">
        <v>0.083</v>
      </c>
      <c r="E323" s="83">
        <v>0.083</v>
      </c>
      <c r="F323" s="83">
        <v>0.083</v>
      </c>
      <c r="G323" s="83">
        <v>83000.0</v>
      </c>
      <c r="H323" s="83" t="s">
        <v>231</v>
      </c>
      <c r="I323" s="83" t="s">
        <v>182</v>
      </c>
      <c r="J323" s="83" t="s">
        <v>182</v>
      </c>
      <c r="K323" s="83" t="s">
        <v>1022</v>
      </c>
      <c r="L323" s="82"/>
      <c r="M323" s="83" t="s">
        <v>1023</v>
      </c>
      <c r="N323" s="83" t="s">
        <v>182</v>
      </c>
      <c r="O323" s="83" t="s">
        <v>182</v>
      </c>
      <c r="P323" s="83" t="s">
        <v>182</v>
      </c>
      <c r="Q323" s="83" t="s">
        <v>182</v>
      </c>
      <c r="R323" s="83" t="s">
        <v>182</v>
      </c>
      <c r="S323" s="83" t="s">
        <v>182</v>
      </c>
      <c r="T323" s="83" t="s">
        <v>182</v>
      </c>
      <c r="U323" s="84" t="s">
        <v>1024</v>
      </c>
      <c r="V323" s="85"/>
    </row>
    <row r="324">
      <c r="A324" s="83" t="s">
        <v>1025</v>
      </c>
      <c r="B324" s="83" t="s">
        <v>1026</v>
      </c>
      <c r="C324" s="83">
        <v>0.6</v>
      </c>
      <c r="D324" s="83">
        <v>0.0161</v>
      </c>
      <c r="E324" s="83">
        <v>0.0161</v>
      </c>
      <c r="F324" s="83">
        <v>0.0</v>
      </c>
      <c r="G324" s="89">
        <v>16100.0</v>
      </c>
      <c r="H324" s="83" t="s">
        <v>231</v>
      </c>
      <c r="I324" s="83" t="s">
        <v>182</v>
      </c>
      <c r="J324" s="83" t="s">
        <v>182</v>
      </c>
      <c r="K324" s="83" t="s">
        <v>1027</v>
      </c>
      <c r="L324" s="82"/>
      <c r="M324" s="83" t="s">
        <v>192</v>
      </c>
      <c r="N324" s="83" t="s">
        <v>212</v>
      </c>
      <c r="O324" s="83" t="s">
        <v>182</v>
      </c>
      <c r="P324" s="83">
        <v>2003.0</v>
      </c>
      <c r="Q324" s="83" t="s">
        <v>182</v>
      </c>
      <c r="R324" s="84" t="s">
        <v>518</v>
      </c>
      <c r="S324" s="83" t="s">
        <v>182</v>
      </c>
      <c r="T324" s="83" t="s">
        <v>182</v>
      </c>
      <c r="U324" s="83" t="s">
        <v>182</v>
      </c>
      <c r="V324" s="85"/>
    </row>
    <row r="325">
      <c r="A325" s="85"/>
      <c r="B325" s="83" t="s">
        <v>47</v>
      </c>
      <c r="C325" s="83" t="s">
        <v>182</v>
      </c>
      <c r="D325" s="86">
        <v>3.32E-5</v>
      </c>
      <c r="E325" s="86">
        <v>3.32E-5</v>
      </c>
      <c r="F325" s="83">
        <v>3.3E-5</v>
      </c>
      <c r="G325" s="83">
        <v>3.3E-5</v>
      </c>
      <c r="H325" s="83" t="s">
        <v>182</v>
      </c>
      <c r="I325" s="83" t="s">
        <v>182</v>
      </c>
      <c r="J325" s="83" t="s">
        <v>182</v>
      </c>
      <c r="K325" s="83" t="s">
        <v>1027</v>
      </c>
      <c r="L325" s="82"/>
      <c r="M325" s="83" t="s">
        <v>182</v>
      </c>
      <c r="N325" s="83" t="s">
        <v>182</v>
      </c>
      <c r="O325" s="83" t="s">
        <v>182</v>
      </c>
      <c r="P325" s="83" t="s">
        <v>182</v>
      </c>
      <c r="Q325" s="83" t="s">
        <v>182</v>
      </c>
      <c r="R325" s="83" t="s">
        <v>182</v>
      </c>
      <c r="S325" s="83" t="s">
        <v>182</v>
      </c>
      <c r="T325" s="83" t="s">
        <v>182</v>
      </c>
      <c r="U325" s="83" t="s">
        <v>182</v>
      </c>
      <c r="V325" s="85"/>
    </row>
    <row r="326">
      <c r="A326" s="83" t="s">
        <v>1028</v>
      </c>
      <c r="B326" s="83" t="s">
        <v>404</v>
      </c>
      <c r="C326" s="83" t="s">
        <v>182</v>
      </c>
      <c r="D326" s="83">
        <v>0.9</v>
      </c>
      <c r="E326" s="83">
        <v>0.9</v>
      </c>
      <c r="F326" s="83">
        <v>0.9</v>
      </c>
      <c r="G326" s="83">
        <v>0.9</v>
      </c>
      <c r="H326" s="83" t="s">
        <v>182</v>
      </c>
      <c r="I326" s="83" t="s">
        <v>405</v>
      </c>
      <c r="J326" s="83" t="s">
        <v>406</v>
      </c>
      <c r="K326" s="83" t="s">
        <v>1027</v>
      </c>
      <c r="L326" s="82"/>
      <c r="M326" s="83" t="s">
        <v>182</v>
      </c>
      <c r="N326" s="83" t="s">
        <v>182</v>
      </c>
      <c r="O326" s="83" t="s">
        <v>182</v>
      </c>
      <c r="P326" s="83" t="s">
        <v>182</v>
      </c>
      <c r="Q326" s="83" t="s">
        <v>182</v>
      </c>
      <c r="R326" s="83" t="s">
        <v>182</v>
      </c>
      <c r="S326" s="83" t="s">
        <v>182</v>
      </c>
      <c r="T326" s="83" t="s">
        <v>182</v>
      </c>
      <c r="U326" s="83" t="s">
        <v>182</v>
      </c>
      <c r="V326" s="85"/>
    </row>
    <row r="327">
      <c r="A327" s="83" t="s">
        <v>1029</v>
      </c>
      <c r="B327" s="83" t="s">
        <v>1030</v>
      </c>
      <c r="C327" s="83" t="s">
        <v>1031</v>
      </c>
      <c r="D327" s="83">
        <v>1.5152E-4</v>
      </c>
      <c r="E327" s="83">
        <v>1.5152E-4</v>
      </c>
      <c r="F327" s="83">
        <v>1.5152E-4</v>
      </c>
      <c r="G327" s="83">
        <v>1.5152E-4</v>
      </c>
      <c r="H327" s="83" t="s">
        <v>182</v>
      </c>
      <c r="I327" s="83">
        <v>0.1</v>
      </c>
      <c r="J327" s="83">
        <v>11.0</v>
      </c>
      <c r="K327" s="83" t="s">
        <v>1032</v>
      </c>
      <c r="L327" s="82"/>
      <c r="M327" s="83" t="s">
        <v>192</v>
      </c>
      <c r="N327" s="83" t="s">
        <v>193</v>
      </c>
      <c r="O327" s="83" t="s">
        <v>182</v>
      </c>
      <c r="P327" s="83">
        <v>2012.0</v>
      </c>
      <c r="Q327" s="83" t="s">
        <v>182</v>
      </c>
      <c r="R327" s="83" t="s">
        <v>182</v>
      </c>
      <c r="S327" s="84" t="s">
        <v>248</v>
      </c>
      <c r="T327" s="83" t="s">
        <v>182</v>
      </c>
      <c r="U327" s="83" t="s">
        <v>182</v>
      </c>
      <c r="V327" s="85"/>
    </row>
    <row r="328">
      <c r="A328" s="83" t="s">
        <v>1033</v>
      </c>
      <c r="B328" s="83" t="s">
        <v>1034</v>
      </c>
      <c r="C328" s="83">
        <v>3.4</v>
      </c>
      <c r="D328" s="83" t="s">
        <v>182</v>
      </c>
      <c r="E328" s="83" t="s">
        <v>182</v>
      </c>
      <c r="F328" s="83" t="s">
        <v>182</v>
      </c>
      <c r="G328" s="83" t="s">
        <v>182</v>
      </c>
      <c r="H328" s="83" t="s">
        <v>182</v>
      </c>
      <c r="I328" s="83" t="s">
        <v>182</v>
      </c>
      <c r="J328" s="83" t="s">
        <v>182</v>
      </c>
      <c r="K328" s="83" t="s">
        <v>1032</v>
      </c>
      <c r="L328" s="82"/>
      <c r="M328" s="83" t="s">
        <v>211</v>
      </c>
      <c r="N328" s="83" t="s">
        <v>212</v>
      </c>
      <c r="O328" s="83" t="s">
        <v>182</v>
      </c>
      <c r="P328" s="83">
        <v>2015.0</v>
      </c>
      <c r="Q328" s="83" t="s">
        <v>182</v>
      </c>
      <c r="R328" s="83" t="s">
        <v>182</v>
      </c>
      <c r="S328" s="83" t="s">
        <v>182</v>
      </c>
      <c r="T328" s="83" t="s">
        <v>182</v>
      </c>
      <c r="U328" s="83" t="s">
        <v>182</v>
      </c>
      <c r="V328" s="85"/>
    </row>
    <row r="329">
      <c r="A329" s="83" t="s">
        <v>1035</v>
      </c>
      <c r="B329" s="83" t="s">
        <v>421</v>
      </c>
      <c r="C329" s="83" t="s">
        <v>182</v>
      </c>
      <c r="D329" s="86">
        <v>1.55E-5</v>
      </c>
      <c r="E329" s="86">
        <v>1.55E-5</v>
      </c>
      <c r="F329" s="83">
        <v>1.6E-5</v>
      </c>
      <c r="G329" s="83">
        <v>1.6E-5</v>
      </c>
      <c r="H329" s="83" t="s">
        <v>182</v>
      </c>
      <c r="I329" s="83">
        <v>0.02</v>
      </c>
      <c r="J329" s="83">
        <v>21.5</v>
      </c>
      <c r="K329" s="83" t="s">
        <v>1036</v>
      </c>
      <c r="L329" s="82"/>
      <c r="M329" s="83" t="s">
        <v>182</v>
      </c>
      <c r="N329" s="83" t="s">
        <v>182</v>
      </c>
      <c r="O329" s="83" t="s">
        <v>182</v>
      </c>
      <c r="P329" s="83" t="s">
        <v>182</v>
      </c>
      <c r="Q329" s="83" t="s">
        <v>182</v>
      </c>
      <c r="R329" s="83" t="s">
        <v>182</v>
      </c>
      <c r="S329" s="84" t="s">
        <v>248</v>
      </c>
      <c r="T329" s="83" t="s">
        <v>182</v>
      </c>
      <c r="U329" s="83" t="s">
        <v>182</v>
      </c>
      <c r="V329" s="85"/>
    </row>
    <row r="330">
      <c r="A330" s="83" t="s">
        <v>1037</v>
      </c>
      <c r="B330" s="83" t="s">
        <v>1038</v>
      </c>
      <c r="C330" s="83" t="s">
        <v>1039</v>
      </c>
      <c r="D330" s="83" t="s">
        <v>186</v>
      </c>
      <c r="E330" s="83" t="s">
        <v>186</v>
      </c>
      <c r="F330" s="83" t="s">
        <v>186</v>
      </c>
      <c r="G330" s="83" t="s">
        <v>186</v>
      </c>
      <c r="H330" s="83" t="s">
        <v>182</v>
      </c>
      <c r="I330" s="83" t="s">
        <v>182</v>
      </c>
      <c r="J330" s="83" t="s">
        <v>182</v>
      </c>
      <c r="K330" s="83" t="s">
        <v>1040</v>
      </c>
      <c r="L330" s="82"/>
      <c r="M330" s="83" t="s">
        <v>540</v>
      </c>
      <c r="N330" s="83" t="s">
        <v>182</v>
      </c>
      <c r="O330" s="83" t="s">
        <v>182</v>
      </c>
      <c r="P330" s="83" t="s">
        <v>182</v>
      </c>
      <c r="Q330" s="83" t="s">
        <v>182</v>
      </c>
      <c r="R330" s="83">
        <v>9.0</v>
      </c>
      <c r="S330" s="83" t="s">
        <v>182</v>
      </c>
      <c r="T330" s="83" t="s">
        <v>182</v>
      </c>
      <c r="U330" s="83" t="s">
        <v>182</v>
      </c>
      <c r="V330" s="85"/>
    </row>
    <row r="331">
      <c r="A331" s="83" t="s">
        <v>1041</v>
      </c>
      <c r="B331" s="83" t="s">
        <v>1042</v>
      </c>
      <c r="C331" s="83">
        <v>2.5</v>
      </c>
      <c r="D331" s="83" t="s">
        <v>186</v>
      </c>
      <c r="E331" s="83" t="s">
        <v>186</v>
      </c>
      <c r="F331" s="83" t="s">
        <v>186</v>
      </c>
      <c r="G331" s="83" t="s">
        <v>186</v>
      </c>
      <c r="H331" s="83" t="s">
        <v>182</v>
      </c>
      <c r="I331" s="83" t="s">
        <v>182</v>
      </c>
      <c r="J331" s="83" t="s">
        <v>182</v>
      </c>
      <c r="K331" s="83" t="s">
        <v>1043</v>
      </c>
      <c r="L331" s="82"/>
      <c r="M331" s="83" t="s">
        <v>182</v>
      </c>
      <c r="N331" s="82"/>
      <c r="O331" s="83" t="s">
        <v>1044</v>
      </c>
      <c r="P331" s="83">
        <v>2013.0</v>
      </c>
      <c r="Q331" s="83" t="s">
        <v>182</v>
      </c>
      <c r="R331" s="83" t="s">
        <v>182</v>
      </c>
      <c r="S331" s="83" t="s">
        <v>182</v>
      </c>
      <c r="T331" s="83" t="s">
        <v>182</v>
      </c>
      <c r="U331" s="83" t="s">
        <v>182</v>
      </c>
      <c r="V331" s="85"/>
    </row>
    <row r="332">
      <c r="A332" s="83" t="s">
        <v>1041</v>
      </c>
      <c r="B332" s="83" t="s">
        <v>1042</v>
      </c>
      <c r="C332" s="83">
        <v>15.0</v>
      </c>
      <c r="D332" s="86" t="s">
        <v>186</v>
      </c>
      <c r="E332" s="83" t="s">
        <v>186</v>
      </c>
      <c r="F332" s="83" t="s">
        <v>186</v>
      </c>
      <c r="G332" s="83" t="s">
        <v>186</v>
      </c>
      <c r="H332" s="83" t="s">
        <v>182</v>
      </c>
      <c r="I332" s="83" t="s">
        <v>182</v>
      </c>
      <c r="J332" s="83" t="s">
        <v>182</v>
      </c>
      <c r="K332" s="83" t="s">
        <v>1045</v>
      </c>
      <c r="L332" s="82"/>
      <c r="M332" s="83" t="s">
        <v>182</v>
      </c>
      <c r="N332" s="82"/>
      <c r="O332" s="83" t="s">
        <v>1044</v>
      </c>
      <c r="P332" s="83">
        <v>2013.0</v>
      </c>
      <c r="Q332" s="83" t="s">
        <v>182</v>
      </c>
      <c r="R332" s="83" t="s">
        <v>182</v>
      </c>
      <c r="S332" s="83" t="s">
        <v>182</v>
      </c>
      <c r="T332" s="83" t="s">
        <v>182</v>
      </c>
      <c r="U332" s="83" t="s">
        <v>182</v>
      </c>
      <c r="V332" s="85"/>
    </row>
    <row r="333">
      <c r="A333" s="83" t="s">
        <v>1046</v>
      </c>
      <c r="B333" s="83" t="s">
        <v>1047</v>
      </c>
      <c r="C333" s="83" t="s">
        <v>1048</v>
      </c>
      <c r="D333" s="83" t="s">
        <v>186</v>
      </c>
      <c r="E333" s="83" t="s">
        <v>186</v>
      </c>
      <c r="F333" s="83" t="s">
        <v>186</v>
      </c>
      <c r="G333" s="83" t="s">
        <v>186</v>
      </c>
      <c r="H333" s="83" t="s">
        <v>182</v>
      </c>
      <c r="I333" s="83" t="s">
        <v>182</v>
      </c>
      <c r="J333" s="83" t="s">
        <v>182</v>
      </c>
      <c r="K333" s="83" t="s">
        <v>1049</v>
      </c>
      <c r="L333" s="82"/>
      <c r="M333" s="83" t="s">
        <v>1050</v>
      </c>
      <c r="N333" s="83" t="s">
        <v>182</v>
      </c>
      <c r="O333" s="83" t="s">
        <v>182</v>
      </c>
      <c r="P333" s="83" t="s">
        <v>182</v>
      </c>
      <c r="Q333" s="83" t="s">
        <v>182</v>
      </c>
      <c r="R333" s="83" t="s">
        <v>1051</v>
      </c>
      <c r="S333" s="84" t="s">
        <v>1052</v>
      </c>
      <c r="T333" s="83" t="s">
        <v>182</v>
      </c>
      <c r="U333" s="83" t="s">
        <v>182</v>
      </c>
      <c r="V333" s="85"/>
    </row>
    <row r="334">
      <c r="A334" s="83" t="s">
        <v>1053</v>
      </c>
      <c r="B334" s="83" t="s">
        <v>1054</v>
      </c>
      <c r="C334" s="83" t="s">
        <v>1055</v>
      </c>
      <c r="D334" s="83" t="s">
        <v>186</v>
      </c>
      <c r="E334" s="83" t="s">
        <v>186</v>
      </c>
      <c r="F334" s="83" t="s">
        <v>186</v>
      </c>
      <c r="G334" s="83" t="s">
        <v>186</v>
      </c>
      <c r="H334" s="83" t="s">
        <v>182</v>
      </c>
      <c r="I334" s="83" t="s">
        <v>182</v>
      </c>
      <c r="J334" s="83" t="s">
        <v>182</v>
      </c>
      <c r="K334" s="83" t="s">
        <v>1056</v>
      </c>
      <c r="L334" s="82"/>
      <c r="M334" s="83" t="s">
        <v>1057</v>
      </c>
      <c r="N334" s="83" t="s">
        <v>1058</v>
      </c>
      <c r="O334" s="83" t="s">
        <v>1059</v>
      </c>
      <c r="P334" s="83">
        <v>2013.0</v>
      </c>
      <c r="Q334" s="83" t="s">
        <v>182</v>
      </c>
      <c r="R334" s="83" t="s">
        <v>182</v>
      </c>
      <c r="S334" s="83" t="s">
        <v>182</v>
      </c>
      <c r="T334" s="83" t="s">
        <v>182</v>
      </c>
      <c r="U334" s="83" t="s">
        <v>182</v>
      </c>
      <c r="V334" s="85"/>
    </row>
    <row r="335">
      <c r="A335" s="85"/>
      <c r="B335" s="83" t="s">
        <v>81</v>
      </c>
      <c r="C335" s="83" t="s">
        <v>182</v>
      </c>
      <c r="D335" s="83">
        <v>0.00963333</v>
      </c>
      <c r="E335" s="83">
        <v>0.00963333</v>
      </c>
      <c r="F335" s="83">
        <v>0.00963333</v>
      </c>
      <c r="G335" s="83">
        <v>0.00963333</v>
      </c>
      <c r="H335" s="83" t="s">
        <v>182</v>
      </c>
      <c r="I335" s="83" t="s">
        <v>182</v>
      </c>
      <c r="J335" s="83" t="s">
        <v>182</v>
      </c>
      <c r="K335" s="83" t="s">
        <v>1060</v>
      </c>
      <c r="L335" s="82"/>
      <c r="M335" s="83" t="s">
        <v>182</v>
      </c>
      <c r="N335" s="83" t="s">
        <v>182</v>
      </c>
      <c r="O335" s="83" t="s">
        <v>182</v>
      </c>
      <c r="P335" s="83" t="s">
        <v>182</v>
      </c>
      <c r="Q335" s="83" t="s">
        <v>182</v>
      </c>
      <c r="R335" s="83" t="s">
        <v>182</v>
      </c>
      <c r="S335" s="83" t="s">
        <v>182</v>
      </c>
      <c r="T335" s="83" t="s">
        <v>182</v>
      </c>
      <c r="U335" s="83" t="s">
        <v>182</v>
      </c>
      <c r="V335" s="85"/>
    </row>
    <row r="336">
      <c r="A336" s="83" t="s">
        <v>1061</v>
      </c>
      <c r="B336" s="83" t="s">
        <v>1062</v>
      </c>
      <c r="C336" s="83" t="s">
        <v>182</v>
      </c>
      <c r="D336" s="86">
        <v>1.02E-6</v>
      </c>
      <c r="E336" s="86">
        <v>1.02E-6</v>
      </c>
      <c r="F336" s="86">
        <v>1.02E-6</v>
      </c>
      <c r="G336" s="83">
        <v>1.0E-6</v>
      </c>
      <c r="H336" s="83" t="s">
        <v>182</v>
      </c>
      <c r="I336" s="83" t="s">
        <v>1063</v>
      </c>
      <c r="J336" s="83" t="s">
        <v>1064</v>
      </c>
      <c r="K336" s="83" t="s">
        <v>1065</v>
      </c>
      <c r="L336" s="82"/>
      <c r="M336" s="83" t="s">
        <v>1066</v>
      </c>
      <c r="N336" s="83" t="s">
        <v>182</v>
      </c>
      <c r="O336" s="83" t="s">
        <v>1067</v>
      </c>
      <c r="P336" s="83" t="s">
        <v>182</v>
      </c>
      <c r="Q336" s="83" t="s">
        <v>182</v>
      </c>
      <c r="R336" s="83">
        <v>122.0</v>
      </c>
      <c r="S336" s="83" t="s">
        <v>182</v>
      </c>
      <c r="T336" s="83" t="s">
        <v>182</v>
      </c>
      <c r="U336" s="83" t="s">
        <v>182</v>
      </c>
      <c r="V336" s="85"/>
    </row>
    <row r="337">
      <c r="A337" s="82"/>
      <c r="B337" s="83" t="s">
        <v>479</v>
      </c>
      <c r="C337" s="83" t="s">
        <v>480</v>
      </c>
      <c r="D337" s="83">
        <v>9.7E-5</v>
      </c>
      <c r="E337" s="83">
        <v>9.7E-5</v>
      </c>
      <c r="F337" s="83">
        <v>9.7E-5</v>
      </c>
      <c r="G337" s="83">
        <v>5830.0</v>
      </c>
      <c r="H337" s="83" t="s">
        <v>481</v>
      </c>
      <c r="I337" s="83" t="s">
        <v>182</v>
      </c>
      <c r="J337" s="83" t="s">
        <v>182</v>
      </c>
      <c r="K337" s="83" t="s">
        <v>1068</v>
      </c>
      <c r="L337" s="82"/>
      <c r="M337" s="83" t="s">
        <v>182</v>
      </c>
      <c r="N337" s="83" t="s">
        <v>182</v>
      </c>
      <c r="O337" s="83" t="s">
        <v>182</v>
      </c>
      <c r="P337" s="83" t="s">
        <v>182</v>
      </c>
      <c r="Q337" s="83" t="s">
        <v>182</v>
      </c>
      <c r="R337" s="84" t="s">
        <v>339</v>
      </c>
      <c r="S337" s="83" t="s">
        <v>182</v>
      </c>
      <c r="T337" s="83" t="s">
        <v>182</v>
      </c>
      <c r="U337" s="83" t="s">
        <v>182</v>
      </c>
      <c r="V337" s="85"/>
    </row>
    <row r="338">
      <c r="A338" s="85"/>
      <c r="B338" s="83" t="s">
        <v>482</v>
      </c>
      <c r="C338" s="83" t="s">
        <v>483</v>
      </c>
      <c r="D338" s="83">
        <v>0.00286458</v>
      </c>
      <c r="E338" s="83">
        <v>0.00286458</v>
      </c>
      <c r="F338" s="83">
        <v>0.00286458</v>
      </c>
      <c r="G338" s="83">
        <v>171875.0</v>
      </c>
      <c r="H338" s="83" t="s">
        <v>481</v>
      </c>
      <c r="I338" s="83" t="s">
        <v>182</v>
      </c>
      <c r="J338" s="83" t="s">
        <v>182</v>
      </c>
      <c r="K338" s="83" t="s">
        <v>1068</v>
      </c>
      <c r="L338" s="82"/>
      <c r="M338" s="83" t="s">
        <v>1069</v>
      </c>
      <c r="N338" s="83" t="s">
        <v>182</v>
      </c>
      <c r="O338" s="83" t="s">
        <v>182</v>
      </c>
      <c r="P338" s="83" t="s">
        <v>182</v>
      </c>
      <c r="Q338" s="83" t="s">
        <v>182</v>
      </c>
      <c r="R338" s="84" t="s">
        <v>339</v>
      </c>
      <c r="S338" s="83" t="s">
        <v>182</v>
      </c>
      <c r="T338" s="83" t="s">
        <v>182</v>
      </c>
      <c r="U338" s="83" t="s">
        <v>182</v>
      </c>
      <c r="V338" s="85"/>
    </row>
    <row r="339">
      <c r="A339" s="82"/>
      <c r="B339" s="83" t="s">
        <v>1070</v>
      </c>
      <c r="C339" s="83" t="s">
        <v>1071</v>
      </c>
      <c r="D339" s="83">
        <v>0.00496153</v>
      </c>
      <c r="E339" s="83">
        <v>0.00496153</v>
      </c>
      <c r="F339" s="83">
        <v>0.004962</v>
      </c>
      <c r="G339" s="83">
        <v>297692.0</v>
      </c>
      <c r="H339" s="83" t="s">
        <v>481</v>
      </c>
      <c r="I339" s="83" t="s">
        <v>182</v>
      </c>
      <c r="J339" s="83" t="s">
        <v>182</v>
      </c>
      <c r="K339" s="83" t="s">
        <v>1068</v>
      </c>
      <c r="L339" s="82"/>
      <c r="M339" s="83" t="s">
        <v>1072</v>
      </c>
      <c r="N339" s="83" t="s">
        <v>182</v>
      </c>
      <c r="O339" s="83" t="s">
        <v>182</v>
      </c>
      <c r="P339" s="83" t="s">
        <v>182</v>
      </c>
      <c r="Q339" s="83" t="s">
        <v>182</v>
      </c>
      <c r="R339" s="84" t="s">
        <v>339</v>
      </c>
      <c r="S339" s="83" t="s">
        <v>182</v>
      </c>
      <c r="T339" s="83" t="s">
        <v>182</v>
      </c>
      <c r="U339" s="83" t="s">
        <v>182</v>
      </c>
      <c r="V339" s="85"/>
    </row>
    <row r="340">
      <c r="A340" s="83" t="s">
        <v>1073</v>
      </c>
      <c r="B340" s="83" t="s">
        <v>1074</v>
      </c>
      <c r="C340" s="83" t="s">
        <v>1075</v>
      </c>
      <c r="D340" s="83" t="s">
        <v>186</v>
      </c>
      <c r="E340" s="83" t="s">
        <v>186</v>
      </c>
      <c r="F340" s="83" t="s">
        <v>186</v>
      </c>
      <c r="G340" s="83" t="s">
        <v>186</v>
      </c>
      <c r="H340" s="83" t="s">
        <v>182</v>
      </c>
      <c r="I340" s="83" t="s">
        <v>182</v>
      </c>
      <c r="J340" s="83" t="s">
        <v>182</v>
      </c>
      <c r="K340" s="83" t="s">
        <v>1076</v>
      </c>
      <c r="L340" s="82"/>
      <c r="M340" s="83" t="s">
        <v>189</v>
      </c>
      <c r="N340" s="83" t="s">
        <v>190</v>
      </c>
      <c r="O340" s="83" t="s">
        <v>182</v>
      </c>
      <c r="P340" s="83">
        <v>2017.0</v>
      </c>
      <c r="Q340" s="83" t="s">
        <v>182</v>
      </c>
      <c r="R340" s="83" t="s">
        <v>182</v>
      </c>
      <c r="S340" s="83" t="s">
        <v>182</v>
      </c>
      <c r="T340" s="84" t="s">
        <v>1077</v>
      </c>
      <c r="U340" s="83" t="s">
        <v>182</v>
      </c>
      <c r="V340" s="85"/>
    </row>
    <row r="341">
      <c r="A341" s="85"/>
      <c r="B341" s="83" t="s">
        <v>436</v>
      </c>
      <c r="C341" s="83" t="s">
        <v>182</v>
      </c>
      <c r="D341" s="83">
        <v>0.172</v>
      </c>
      <c r="E341" s="83">
        <v>0.168</v>
      </c>
      <c r="F341" s="83" t="s">
        <v>1078</v>
      </c>
      <c r="G341" s="83" t="s">
        <v>1079</v>
      </c>
      <c r="H341" s="83" t="s">
        <v>196</v>
      </c>
      <c r="I341" s="83" t="s">
        <v>182</v>
      </c>
      <c r="J341" s="83" t="s">
        <v>182</v>
      </c>
      <c r="K341" s="83" t="s">
        <v>182</v>
      </c>
      <c r="L341" s="85"/>
      <c r="M341" s="83" t="s">
        <v>182</v>
      </c>
      <c r="N341" s="83" t="s">
        <v>182</v>
      </c>
      <c r="O341" s="83" t="s">
        <v>182</v>
      </c>
      <c r="P341" s="83" t="s">
        <v>182</v>
      </c>
      <c r="Q341" s="83" t="s">
        <v>182</v>
      </c>
      <c r="R341" s="83" t="s">
        <v>438</v>
      </c>
      <c r="S341" s="84" t="s">
        <v>439</v>
      </c>
      <c r="T341" s="83" t="s">
        <v>182</v>
      </c>
      <c r="U341" s="83" t="s">
        <v>182</v>
      </c>
      <c r="V341" s="85"/>
    </row>
    <row r="342">
      <c r="A342" s="85"/>
      <c r="B342" s="83" t="s">
        <v>1080</v>
      </c>
      <c r="C342" s="83">
        <v>184.0</v>
      </c>
      <c r="D342" s="85"/>
      <c r="E342" s="85"/>
      <c r="F342" s="83">
        <v>195.0</v>
      </c>
      <c r="G342" s="83">
        <v>201.0</v>
      </c>
      <c r="H342" s="83" t="s">
        <v>1081</v>
      </c>
      <c r="I342" s="85"/>
      <c r="J342" s="85"/>
      <c r="K342" s="85"/>
      <c r="L342" s="85"/>
      <c r="M342" s="85"/>
      <c r="N342" s="85"/>
      <c r="O342" s="85"/>
      <c r="P342" s="85"/>
      <c r="Q342" s="85"/>
      <c r="R342" s="85"/>
      <c r="S342" s="85"/>
      <c r="T342" s="85"/>
      <c r="U342" s="85"/>
      <c r="V342" s="85"/>
    </row>
    <row r="343">
      <c r="A343" s="83">
        <v>158.0</v>
      </c>
      <c r="B343" s="83" t="s">
        <v>1082</v>
      </c>
      <c r="C343" s="83">
        <v>155.0</v>
      </c>
      <c r="D343" s="85"/>
      <c r="E343" s="85"/>
      <c r="F343" s="83">
        <v>144.0</v>
      </c>
      <c r="G343" s="83">
        <v>138.0</v>
      </c>
      <c r="H343" s="83" t="s">
        <v>186</v>
      </c>
      <c r="I343" s="85"/>
      <c r="J343" s="85"/>
      <c r="K343" s="83">
        <v>340.0</v>
      </c>
      <c r="L343" s="85"/>
      <c r="M343" s="85"/>
      <c r="N343" s="85"/>
      <c r="O343" s="85"/>
      <c r="P343" s="85"/>
      <c r="Q343" s="85"/>
      <c r="R343" s="85"/>
      <c r="S343" s="85"/>
      <c r="T343" s="85"/>
      <c r="U343" s="85"/>
      <c r="V343" s="85"/>
    </row>
  </sheetData>
  <hyperlinks>
    <hyperlink r:id="rId1" ref="S2"/>
    <hyperlink r:id="rId2" ref="T3"/>
    <hyperlink r:id="rId3" ref="T4"/>
    <hyperlink r:id="rId4" ref="S6"/>
    <hyperlink r:id="rId5" ref="S7"/>
    <hyperlink r:id="rId6" ref="S8"/>
    <hyperlink r:id="rId7" ref="T8"/>
    <hyperlink r:id="rId8" ref="S9"/>
    <hyperlink r:id="rId9" ref="S10"/>
    <hyperlink r:id="rId10" ref="S11"/>
    <hyperlink r:id="rId11" ref="S12"/>
    <hyperlink r:id="rId12" ref="S17"/>
    <hyperlink r:id="rId13" ref="S22"/>
    <hyperlink r:id="rId14" ref="S23"/>
    <hyperlink r:id="rId15" ref="U27"/>
    <hyperlink r:id="rId16" ref="T36"/>
    <hyperlink r:id="rId17" ref="R69"/>
    <hyperlink r:id="rId18" ref="S69"/>
    <hyperlink r:id="rId19" ref="S70"/>
    <hyperlink r:id="rId20" ref="U72"/>
    <hyperlink r:id="rId21" ref="U73"/>
    <hyperlink r:id="rId22" ref="U74"/>
    <hyperlink r:id="rId23" ref="U75"/>
    <hyperlink r:id="rId24" ref="T83"/>
    <hyperlink r:id="rId25" ref="S86"/>
    <hyperlink r:id="rId26" ref="U87"/>
    <hyperlink r:id="rId27" ref="S88"/>
    <hyperlink r:id="rId28" ref="S89"/>
    <hyperlink r:id="rId29" ref="S91"/>
    <hyperlink r:id="rId30" ref="S94"/>
    <hyperlink r:id="rId31" ref="S96"/>
    <hyperlink r:id="rId32" ref="S97"/>
    <hyperlink r:id="rId33" ref="S99"/>
    <hyperlink r:id="rId34" ref="S100"/>
    <hyperlink r:id="rId35" ref="S112"/>
    <hyperlink r:id="rId36" ref="S114"/>
    <hyperlink r:id="rId37" location="SD1" ref="T115"/>
    <hyperlink r:id="rId38" ref="R116"/>
    <hyperlink r:id="rId39" ref="R117"/>
    <hyperlink r:id="rId40" ref="U120"/>
    <hyperlink r:id="rId41" ref="S121"/>
    <hyperlink r:id="rId42" ref="S122"/>
    <hyperlink r:id="rId43" ref="S123"/>
    <hyperlink r:id="rId44" ref="S124"/>
    <hyperlink r:id="rId45" ref="S126"/>
    <hyperlink r:id="rId46" ref="U127"/>
    <hyperlink r:id="rId47" ref="S128"/>
    <hyperlink r:id="rId48" ref="R129"/>
    <hyperlink r:id="rId49" ref="U130"/>
    <hyperlink r:id="rId50" ref="S132"/>
    <hyperlink r:id="rId51" ref="S135"/>
    <hyperlink r:id="rId52" ref="S136"/>
    <hyperlink r:id="rId53" ref="R141"/>
    <hyperlink r:id="rId54" ref="S141"/>
    <hyperlink r:id="rId55" ref="R144"/>
    <hyperlink r:id="rId56" ref="S147"/>
    <hyperlink r:id="rId57" ref="S148"/>
    <hyperlink r:id="rId58" ref="S149"/>
    <hyperlink r:id="rId59" ref="S150"/>
    <hyperlink r:id="rId60" ref="S151"/>
    <hyperlink r:id="rId61" ref="S152"/>
    <hyperlink r:id="rId62" ref="S153"/>
    <hyperlink r:id="rId63" ref="S154"/>
    <hyperlink r:id="rId64" ref="S155"/>
    <hyperlink r:id="rId65" ref="S156"/>
    <hyperlink r:id="rId66" ref="S157"/>
    <hyperlink r:id="rId67" ref="S158"/>
    <hyperlink r:id="rId68" ref="S159"/>
    <hyperlink r:id="rId69" ref="S160"/>
    <hyperlink r:id="rId70" ref="R165"/>
    <hyperlink r:id="rId71" ref="S166"/>
    <hyperlink r:id="rId72" ref="S167"/>
    <hyperlink r:id="rId73" ref="S168"/>
    <hyperlink r:id="rId74" ref="S169"/>
    <hyperlink r:id="rId75" ref="U170"/>
    <hyperlink r:id="rId76" ref="S176"/>
    <hyperlink r:id="rId77" ref="U179"/>
    <hyperlink r:id="rId78" ref="U184"/>
    <hyperlink r:id="rId79" ref="U185"/>
    <hyperlink r:id="rId80" ref="S195"/>
    <hyperlink r:id="rId81" ref="S199"/>
    <hyperlink r:id="rId82" ref="R200"/>
    <hyperlink r:id="rId83" ref="S203"/>
    <hyperlink r:id="rId84" ref="S205"/>
    <hyperlink r:id="rId85" ref="S207"/>
    <hyperlink r:id="rId86" ref="T208"/>
    <hyperlink r:id="rId87" ref="S209"/>
    <hyperlink r:id="rId88" ref="S211"/>
    <hyperlink r:id="rId89" ref="S212"/>
    <hyperlink r:id="rId90" ref="S213"/>
    <hyperlink r:id="rId91" ref="S214"/>
    <hyperlink r:id="rId92" ref="S215"/>
    <hyperlink r:id="rId93" ref="S216"/>
    <hyperlink r:id="rId94" ref="S217"/>
    <hyperlink r:id="rId95" ref="S218"/>
    <hyperlink r:id="rId96" ref="S219"/>
    <hyperlink r:id="rId97" ref="S220"/>
    <hyperlink r:id="rId98" ref="S221"/>
    <hyperlink r:id="rId99" ref="S222"/>
    <hyperlink r:id="rId100" ref="S223"/>
    <hyperlink r:id="rId101" ref="S224"/>
    <hyperlink r:id="rId102" ref="S225"/>
    <hyperlink r:id="rId103" ref="S226"/>
    <hyperlink r:id="rId104" ref="S227"/>
    <hyperlink r:id="rId105" ref="S228"/>
    <hyperlink r:id="rId106" ref="S229"/>
    <hyperlink r:id="rId107" ref="S230"/>
    <hyperlink r:id="rId108" ref="S231"/>
    <hyperlink r:id="rId109" ref="S232"/>
    <hyperlink r:id="rId110" ref="S233"/>
    <hyperlink r:id="rId111" ref="S234"/>
    <hyperlink r:id="rId112" ref="S235"/>
    <hyperlink r:id="rId113" ref="S236"/>
    <hyperlink r:id="rId114" ref="S237"/>
    <hyperlink r:id="rId115" ref="S238"/>
    <hyperlink r:id="rId116" ref="S239"/>
    <hyperlink r:id="rId117" ref="S240"/>
    <hyperlink r:id="rId118" ref="S241"/>
    <hyperlink r:id="rId119" ref="S242"/>
    <hyperlink r:id="rId120" ref="S243"/>
    <hyperlink r:id="rId121" ref="S244"/>
    <hyperlink r:id="rId122" ref="S245"/>
    <hyperlink r:id="rId123" ref="S246"/>
    <hyperlink r:id="rId124" ref="S247"/>
    <hyperlink r:id="rId125" ref="S248"/>
    <hyperlink r:id="rId126" ref="S249"/>
    <hyperlink r:id="rId127" ref="S250"/>
    <hyperlink r:id="rId128" ref="R255"/>
    <hyperlink r:id="rId129" ref="S257"/>
    <hyperlink r:id="rId130" ref="U259"/>
    <hyperlink r:id="rId131" ref="U262"/>
    <hyperlink r:id="rId132" ref="R263"/>
    <hyperlink r:id="rId133" ref="U264"/>
    <hyperlink r:id="rId134" ref="U265"/>
    <hyperlink r:id="rId135" ref="U266"/>
    <hyperlink r:id="rId136" ref="U269"/>
    <hyperlink r:id="rId137" ref="S272"/>
    <hyperlink r:id="rId138" ref="S273"/>
    <hyperlink r:id="rId139" ref="S274"/>
    <hyperlink r:id="rId140" ref="S275"/>
    <hyperlink r:id="rId141" ref="S276"/>
    <hyperlink r:id="rId142" ref="R277"/>
    <hyperlink r:id="rId143" ref="S277"/>
    <hyperlink r:id="rId144" ref="S278"/>
    <hyperlink r:id="rId145" ref="S287"/>
    <hyperlink r:id="rId146" ref="S289"/>
    <hyperlink r:id="rId147" ref="S290"/>
    <hyperlink r:id="rId148" ref="S291"/>
    <hyperlink r:id="rId149" ref="S292"/>
    <hyperlink r:id="rId150" ref="S293"/>
    <hyperlink r:id="rId151" ref="S294"/>
    <hyperlink r:id="rId152" ref="S295"/>
    <hyperlink r:id="rId153" ref="S296"/>
    <hyperlink r:id="rId154" ref="S297"/>
    <hyperlink r:id="rId155" ref="S300"/>
    <hyperlink r:id="rId156" ref="S302"/>
    <hyperlink r:id="rId157" ref="S303"/>
    <hyperlink r:id="rId158" ref="S304"/>
    <hyperlink r:id="rId159" ref="S306"/>
    <hyperlink r:id="rId160" ref="R307"/>
    <hyperlink r:id="rId161" ref="S307"/>
    <hyperlink r:id="rId162" ref="S308"/>
    <hyperlink r:id="rId163" ref="S309"/>
    <hyperlink r:id="rId164" ref="S310"/>
    <hyperlink r:id="rId165" ref="S311"/>
    <hyperlink r:id="rId166" ref="S312"/>
    <hyperlink r:id="rId167" ref="S313"/>
    <hyperlink r:id="rId168" ref="S314"/>
    <hyperlink r:id="rId169" ref="S315"/>
    <hyperlink r:id="rId170" ref="R316"/>
    <hyperlink r:id="rId171" ref="S316"/>
    <hyperlink r:id="rId172" ref="R317"/>
    <hyperlink r:id="rId173" ref="R318"/>
    <hyperlink r:id="rId174" ref="S318"/>
    <hyperlink r:id="rId175" ref="R319"/>
    <hyperlink r:id="rId176" ref="R320"/>
    <hyperlink r:id="rId177" ref="R321"/>
    <hyperlink r:id="rId178" ref="R322"/>
    <hyperlink r:id="rId179" ref="U323"/>
    <hyperlink r:id="rId180" ref="R324"/>
    <hyperlink r:id="rId181" ref="S327"/>
    <hyperlink r:id="rId182" ref="S329"/>
    <hyperlink r:id="rId183" ref="S333"/>
    <hyperlink r:id="rId184" ref="R337"/>
    <hyperlink r:id="rId185" ref="R338"/>
    <hyperlink r:id="rId186" ref="R339"/>
    <hyperlink r:id="rId187" ref="T340"/>
    <hyperlink r:id="rId188" ref="S341"/>
  </hyperlinks>
  <drawing r:id="rId189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14.25"/>
  </cols>
  <sheetData>
    <row r="1">
      <c r="A1" s="81" t="s">
        <v>170</v>
      </c>
      <c r="B1" s="81" t="s">
        <v>1083</v>
      </c>
      <c r="C1" s="81" t="s">
        <v>1084</v>
      </c>
      <c r="D1" s="91" t="s">
        <v>1085</v>
      </c>
      <c r="E1" s="91" t="s">
        <v>1086</v>
      </c>
      <c r="F1" s="81" t="s">
        <v>1087</v>
      </c>
      <c r="G1" s="81" t="s">
        <v>1088</v>
      </c>
      <c r="H1" s="81" t="s">
        <v>1089</v>
      </c>
      <c r="I1" s="81" t="s">
        <v>1090</v>
      </c>
      <c r="J1" s="81" t="s">
        <v>1091</v>
      </c>
      <c r="K1" s="81" t="s">
        <v>1092</v>
      </c>
      <c r="L1" s="81" t="s">
        <v>1093</v>
      </c>
      <c r="M1" s="81" t="s">
        <v>1094</v>
      </c>
      <c r="N1" s="92" t="s">
        <v>1095</v>
      </c>
    </row>
    <row r="2" hidden="1">
      <c r="A2" s="83" t="s">
        <v>1096</v>
      </c>
      <c r="B2" s="83" t="s">
        <v>1097</v>
      </c>
      <c r="C2" s="83" t="s">
        <v>1098</v>
      </c>
      <c r="D2" s="83"/>
      <c r="E2" s="83" t="s">
        <v>182</v>
      </c>
      <c r="F2" s="83" t="s">
        <v>182</v>
      </c>
      <c r="G2" s="86" t="s">
        <v>1099</v>
      </c>
      <c r="H2" s="93">
        <v>45287.0</v>
      </c>
      <c r="I2" s="83">
        <v>1.3</v>
      </c>
      <c r="J2" s="83">
        <v>0.161</v>
      </c>
      <c r="K2" s="83">
        <v>0.128</v>
      </c>
      <c r="L2" s="83">
        <v>0.0</v>
      </c>
      <c r="M2" s="94" t="s">
        <v>1100</v>
      </c>
      <c r="N2" s="95" t="s">
        <v>1101</v>
      </c>
    </row>
    <row r="3" hidden="1">
      <c r="A3" s="83" t="s">
        <v>1102</v>
      </c>
      <c r="B3" s="83" t="s">
        <v>1097</v>
      </c>
      <c r="C3" s="83" t="s">
        <v>1098</v>
      </c>
      <c r="D3" s="83"/>
      <c r="E3" s="83" t="s">
        <v>182</v>
      </c>
      <c r="F3" s="83" t="s">
        <v>182</v>
      </c>
      <c r="G3" s="83">
        <v>585.0</v>
      </c>
      <c r="H3" s="93">
        <v>40555.0</v>
      </c>
      <c r="I3" s="83">
        <v>2.55</v>
      </c>
      <c r="J3" s="83">
        <v>0.295</v>
      </c>
      <c r="K3" s="83">
        <v>0.225</v>
      </c>
      <c r="L3" s="83">
        <v>0.228</v>
      </c>
      <c r="M3" s="83" t="s">
        <v>175</v>
      </c>
      <c r="N3" s="95" t="s">
        <v>1103</v>
      </c>
    </row>
    <row r="4">
      <c r="A4" s="96" t="s">
        <v>1104</v>
      </c>
      <c r="B4" s="97" t="s">
        <v>1097</v>
      </c>
      <c r="C4" s="97" t="s">
        <v>1098</v>
      </c>
      <c r="D4" s="98">
        <f>0.001987*300*ln(E4*0.000000001)</f>
        <v>-8.745488412</v>
      </c>
      <c r="E4" s="97">
        <v>425.0</v>
      </c>
      <c r="F4" s="97">
        <v>230.0</v>
      </c>
      <c r="G4" s="99">
        <v>1.0E8</v>
      </c>
      <c r="H4" s="100">
        <v>42879.0</v>
      </c>
      <c r="I4" s="97">
        <v>1.11</v>
      </c>
      <c r="J4" s="97">
        <v>0.211</v>
      </c>
      <c r="K4" s="97">
        <v>0.196</v>
      </c>
      <c r="L4" s="97">
        <v>0.196</v>
      </c>
      <c r="M4" s="97" t="s">
        <v>175</v>
      </c>
      <c r="N4" s="101" t="s">
        <v>1105</v>
      </c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</row>
    <row r="5" hidden="1">
      <c r="A5" s="83" t="s">
        <v>1106</v>
      </c>
      <c r="B5" s="83" t="s">
        <v>1097</v>
      </c>
      <c r="C5" s="83" t="s">
        <v>1098</v>
      </c>
      <c r="D5" s="83"/>
      <c r="E5" s="83" t="s">
        <v>182</v>
      </c>
      <c r="F5" s="83" t="s">
        <v>182</v>
      </c>
      <c r="G5" s="86">
        <v>8.0E8</v>
      </c>
      <c r="H5" s="93">
        <v>42879.0</v>
      </c>
      <c r="I5" s="83">
        <v>1.08</v>
      </c>
      <c r="J5" s="83">
        <v>0.224</v>
      </c>
      <c r="K5" s="83">
        <v>0.209</v>
      </c>
      <c r="L5" s="83">
        <v>0.21</v>
      </c>
      <c r="M5" s="83" t="s">
        <v>175</v>
      </c>
      <c r="N5" s="95" t="s">
        <v>1107</v>
      </c>
    </row>
    <row r="6" hidden="1">
      <c r="A6" s="83" t="s">
        <v>1108</v>
      </c>
      <c r="B6" s="83" t="s">
        <v>1097</v>
      </c>
      <c r="C6" s="83" t="s">
        <v>1098</v>
      </c>
      <c r="D6" s="83"/>
      <c r="E6" s="83" t="s">
        <v>182</v>
      </c>
      <c r="F6" s="83">
        <v>15.0</v>
      </c>
      <c r="G6" s="83" t="s">
        <v>1109</v>
      </c>
      <c r="H6" s="93">
        <v>42270.0</v>
      </c>
      <c r="I6" s="83">
        <v>1.57</v>
      </c>
      <c r="J6" s="83">
        <v>0.219</v>
      </c>
      <c r="K6" s="83">
        <v>0.187</v>
      </c>
      <c r="L6" s="83">
        <v>0.19</v>
      </c>
      <c r="M6" s="83" t="s">
        <v>175</v>
      </c>
      <c r="N6" s="95" t="s">
        <v>1110</v>
      </c>
    </row>
    <row r="7">
      <c r="A7" s="102" t="s">
        <v>1111</v>
      </c>
      <c r="B7" s="102" t="s">
        <v>1097</v>
      </c>
      <c r="C7" s="102" t="s">
        <v>1098</v>
      </c>
      <c r="D7" s="103">
        <f>0.001987*300*ln(E7*0.000000001)</f>
        <v>-11.0500336</v>
      </c>
      <c r="E7" s="102">
        <v>8.9</v>
      </c>
      <c r="F7" s="102">
        <v>7.0</v>
      </c>
      <c r="G7" s="102" t="s">
        <v>1112</v>
      </c>
      <c r="H7" s="104">
        <v>42844.0</v>
      </c>
      <c r="I7" s="102">
        <v>1.59</v>
      </c>
      <c r="J7" s="102">
        <v>0.248</v>
      </c>
      <c r="K7" s="102">
        <v>0.216</v>
      </c>
      <c r="L7" s="102">
        <v>0.22</v>
      </c>
      <c r="M7" s="102" t="s">
        <v>175</v>
      </c>
      <c r="N7" s="105" t="s">
        <v>1113</v>
      </c>
      <c r="O7" s="106"/>
      <c r="P7" s="106"/>
      <c r="Q7" s="106"/>
      <c r="R7" s="106"/>
      <c r="S7" s="106"/>
      <c r="T7" s="106"/>
      <c r="U7" s="106"/>
      <c r="V7" s="106"/>
      <c r="W7" s="106"/>
      <c r="X7" s="106"/>
      <c r="Y7" s="106"/>
      <c r="Z7" s="106"/>
      <c r="AA7" s="106"/>
    </row>
    <row r="8" hidden="1">
      <c r="A8" s="83" t="s">
        <v>1114</v>
      </c>
      <c r="B8" s="83" t="s">
        <v>1097</v>
      </c>
      <c r="C8" s="83" t="s">
        <v>1098</v>
      </c>
      <c r="D8" s="83"/>
      <c r="E8" s="83" t="s">
        <v>182</v>
      </c>
      <c r="F8" s="83">
        <v>4000.0</v>
      </c>
      <c r="G8" s="83" t="s">
        <v>1115</v>
      </c>
      <c r="H8" s="93">
        <v>42186.0</v>
      </c>
      <c r="I8" s="83">
        <v>1.6</v>
      </c>
      <c r="J8" s="83">
        <v>0.198</v>
      </c>
      <c r="K8" s="83">
        <v>0.165</v>
      </c>
      <c r="L8" s="83">
        <v>0.166</v>
      </c>
      <c r="M8" s="83" t="s">
        <v>175</v>
      </c>
      <c r="N8" s="95" t="s">
        <v>1116</v>
      </c>
    </row>
    <row r="9" hidden="1">
      <c r="A9" s="83" t="s">
        <v>1117</v>
      </c>
      <c r="B9" s="83" t="s">
        <v>1097</v>
      </c>
      <c r="C9" s="83" t="s">
        <v>1098</v>
      </c>
      <c r="D9" s="83"/>
      <c r="E9" s="83" t="s">
        <v>182</v>
      </c>
      <c r="F9" s="83">
        <v>3500.0</v>
      </c>
      <c r="G9" s="83" t="s">
        <v>1118</v>
      </c>
      <c r="H9" s="93">
        <v>42186.0</v>
      </c>
      <c r="I9" s="83">
        <v>1.65</v>
      </c>
      <c r="J9" s="83">
        <v>0.197</v>
      </c>
      <c r="K9" s="83">
        <v>0.163</v>
      </c>
      <c r="L9" s="83">
        <v>0.165</v>
      </c>
      <c r="M9" s="83" t="s">
        <v>175</v>
      </c>
      <c r="N9" s="95" t="s">
        <v>1119</v>
      </c>
    </row>
    <row r="10">
      <c r="A10" s="97" t="s">
        <v>1120</v>
      </c>
      <c r="B10" s="97" t="s">
        <v>1097</v>
      </c>
      <c r="C10" s="97" t="s">
        <v>1098</v>
      </c>
      <c r="D10" s="98">
        <f>0.001987*300*ln(E10*0.000000001)</f>
        <v>-12.11144101</v>
      </c>
      <c r="E10" s="97">
        <v>1.5</v>
      </c>
      <c r="F10" s="97">
        <v>150.0</v>
      </c>
      <c r="G10" s="97">
        <v>746.0</v>
      </c>
      <c r="H10" s="100">
        <v>40485.0</v>
      </c>
      <c r="I10" s="97">
        <v>1.8</v>
      </c>
      <c r="J10" s="97">
        <v>0.213</v>
      </c>
      <c r="K10" s="97">
        <v>0.183</v>
      </c>
      <c r="L10" s="97">
        <v>0.184</v>
      </c>
      <c r="M10" s="97" t="s">
        <v>175</v>
      </c>
      <c r="N10" s="101" t="s">
        <v>1121</v>
      </c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</row>
    <row r="11" hidden="1">
      <c r="A11" s="83" t="s">
        <v>1122</v>
      </c>
      <c r="B11" s="83" t="s">
        <v>1097</v>
      </c>
      <c r="C11" s="83" t="s">
        <v>1098</v>
      </c>
      <c r="D11" s="83"/>
      <c r="E11" s="83" t="s">
        <v>182</v>
      </c>
      <c r="F11" s="83">
        <v>120.0</v>
      </c>
      <c r="G11" s="83" t="s">
        <v>1123</v>
      </c>
      <c r="H11" s="93">
        <v>42403.0</v>
      </c>
      <c r="I11" s="83">
        <v>1.8</v>
      </c>
      <c r="J11" s="83">
        <v>0.226</v>
      </c>
      <c r="K11" s="83">
        <v>0.179</v>
      </c>
      <c r="L11" s="83">
        <v>0.182</v>
      </c>
      <c r="M11" s="83" t="s">
        <v>175</v>
      </c>
      <c r="N11" s="95" t="s">
        <v>1124</v>
      </c>
    </row>
    <row r="12" hidden="1">
      <c r="A12" s="83" t="s">
        <v>1125</v>
      </c>
      <c r="B12" s="83" t="s">
        <v>1097</v>
      </c>
      <c r="C12" s="83" t="s">
        <v>1098</v>
      </c>
      <c r="D12" s="83"/>
      <c r="E12" s="83" t="s">
        <v>182</v>
      </c>
      <c r="F12" s="83">
        <v>94.0</v>
      </c>
      <c r="G12" s="83" t="s">
        <v>1126</v>
      </c>
      <c r="H12" s="93">
        <v>42452.0</v>
      </c>
      <c r="I12" s="83">
        <v>1.89</v>
      </c>
      <c r="J12" s="83">
        <v>0.236</v>
      </c>
      <c r="K12" s="83">
        <v>0.211</v>
      </c>
      <c r="L12" s="83">
        <v>0.212</v>
      </c>
      <c r="M12" s="83" t="s">
        <v>175</v>
      </c>
      <c r="N12" s="95" t="s">
        <v>1127</v>
      </c>
    </row>
    <row r="13" hidden="1">
      <c r="A13" s="83" t="s">
        <v>1128</v>
      </c>
      <c r="B13" s="83" t="s">
        <v>1097</v>
      </c>
      <c r="C13" s="83" t="s">
        <v>1098</v>
      </c>
      <c r="D13" s="83"/>
      <c r="E13" s="83" t="s">
        <v>182</v>
      </c>
      <c r="F13" s="83">
        <v>60.0</v>
      </c>
      <c r="G13" s="83" t="s">
        <v>1129</v>
      </c>
      <c r="H13" s="93">
        <v>42032.0</v>
      </c>
      <c r="I13" s="83">
        <v>1.95</v>
      </c>
      <c r="J13" s="83">
        <v>0.203</v>
      </c>
      <c r="K13" s="83">
        <v>0.165</v>
      </c>
      <c r="L13" s="83">
        <v>0.167</v>
      </c>
      <c r="M13" s="83" t="s">
        <v>175</v>
      </c>
      <c r="N13" s="95" t="s">
        <v>1130</v>
      </c>
    </row>
    <row r="14" hidden="1">
      <c r="A14" s="83" t="s">
        <v>1131</v>
      </c>
      <c r="B14" s="83" t="s">
        <v>1097</v>
      </c>
      <c r="C14" s="83" t="s">
        <v>1098</v>
      </c>
      <c r="D14" s="83"/>
      <c r="E14" s="83" t="s">
        <v>182</v>
      </c>
      <c r="F14" s="83">
        <v>30.0</v>
      </c>
      <c r="G14" s="83" t="s">
        <v>1132</v>
      </c>
      <c r="H14" s="93">
        <v>42613.0</v>
      </c>
      <c r="I14" s="83">
        <v>1.97</v>
      </c>
      <c r="J14" s="83">
        <v>0.226</v>
      </c>
      <c r="K14" s="83">
        <v>0.202</v>
      </c>
      <c r="L14" s="83">
        <v>0.203</v>
      </c>
      <c r="M14" s="83" t="s">
        <v>175</v>
      </c>
      <c r="N14" s="95" t="s">
        <v>1133</v>
      </c>
    </row>
    <row r="15" hidden="1">
      <c r="A15" s="83" t="s">
        <v>1134</v>
      </c>
      <c r="B15" s="83" t="s">
        <v>1097</v>
      </c>
      <c r="C15" s="83" t="s">
        <v>1098</v>
      </c>
      <c r="D15" s="83"/>
      <c r="E15" s="83" t="s">
        <v>182</v>
      </c>
      <c r="F15" s="83">
        <v>10000.0</v>
      </c>
      <c r="G15" s="83" t="s">
        <v>1135</v>
      </c>
      <c r="H15" s="93">
        <v>42186.0</v>
      </c>
      <c r="I15" s="83">
        <v>2.0</v>
      </c>
      <c r="J15" s="83">
        <v>0.241</v>
      </c>
      <c r="K15" s="83">
        <v>0.176</v>
      </c>
      <c r="L15" s="83">
        <v>0.179</v>
      </c>
      <c r="M15" s="83" t="s">
        <v>175</v>
      </c>
      <c r="N15" s="95" t="s">
        <v>1136</v>
      </c>
    </row>
    <row r="16" hidden="1">
      <c r="A16" s="83" t="s">
        <v>1137</v>
      </c>
      <c r="B16" s="83" t="s">
        <v>1097</v>
      </c>
      <c r="C16" s="83" t="s">
        <v>1098</v>
      </c>
      <c r="D16" s="83"/>
      <c r="E16" s="83" t="s">
        <v>182</v>
      </c>
      <c r="F16" s="83">
        <v>3500.0</v>
      </c>
      <c r="G16" s="83" t="s">
        <v>1138</v>
      </c>
      <c r="H16" s="93">
        <v>40555.0</v>
      </c>
      <c r="I16" s="83">
        <v>2.21</v>
      </c>
      <c r="J16" s="83">
        <v>0.282</v>
      </c>
      <c r="K16" s="83">
        <v>0.225</v>
      </c>
      <c r="L16" s="83">
        <v>0.228</v>
      </c>
      <c r="M16" s="83" t="s">
        <v>175</v>
      </c>
      <c r="N16" s="95" t="s">
        <v>1139</v>
      </c>
    </row>
    <row r="17" hidden="1">
      <c r="A17" s="83" t="s">
        <v>1140</v>
      </c>
      <c r="B17" s="83" t="s">
        <v>1097</v>
      </c>
      <c r="C17" s="83" t="s">
        <v>1098</v>
      </c>
      <c r="D17" s="83"/>
      <c r="E17" s="83" t="s">
        <v>182</v>
      </c>
      <c r="F17" s="83">
        <v>7200.0</v>
      </c>
      <c r="G17" s="83" t="s">
        <v>1141</v>
      </c>
      <c r="H17" s="93">
        <v>40555.0</v>
      </c>
      <c r="I17" s="83">
        <v>1.75</v>
      </c>
      <c r="J17" s="83">
        <v>0.263</v>
      </c>
      <c r="K17" s="83">
        <v>0.229</v>
      </c>
      <c r="L17" s="83">
        <v>0.231</v>
      </c>
      <c r="M17" s="83" t="s">
        <v>175</v>
      </c>
      <c r="N17" s="95" t="s">
        <v>1142</v>
      </c>
    </row>
    <row r="18" hidden="1">
      <c r="A18" s="83" t="s">
        <v>1143</v>
      </c>
      <c r="B18" s="83" t="s">
        <v>1097</v>
      </c>
      <c r="C18" s="83" t="s">
        <v>1098</v>
      </c>
      <c r="D18" s="83"/>
      <c r="E18" s="83" t="s">
        <v>182</v>
      </c>
      <c r="F18" s="83" t="s">
        <v>182</v>
      </c>
      <c r="G18" s="83" t="s">
        <v>1144</v>
      </c>
      <c r="H18" s="93">
        <v>40555.0</v>
      </c>
      <c r="I18" s="83">
        <v>1.85</v>
      </c>
      <c r="J18" s="83">
        <v>0.254</v>
      </c>
      <c r="K18" s="83">
        <v>0.233</v>
      </c>
      <c r="L18" s="83">
        <v>0.234</v>
      </c>
      <c r="M18" s="83" t="s">
        <v>175</v>
      </c>
      <c r="N18" s="95" t="s">
        <v>1145</v>
      </c>
    </row>
    <row r="19" hidden="1">
      <c r="A19" s="83" t="s">
        <v>1146</v>
      </c>
      <c r="B19" s="83" t="s">
        <v>1097</v>
      </c>
      <c r="C19" s="83" t="s">
        <v>1098</v>
      </c>
      <c r="D19" s="83"/>
      <c r="E19" s="83" t="s">
        <v>182</v>
      </c>
      <c r="F19" s="83" t="s">
        <v>182</v>
      </c>
      <c r="G19" s="83" t="s">
        <v>1147</v>
      </c>
      <c r="H19" s="93">
        <v>44699.0</v>
      </c>
      <c r="I19" s="83">
        <v>2.05</v>
      </c>
      <c r="J19" s="83">
        <v>0.276</v>
      </c>
      <c r="K19" s="83">
        <v>0.244</v>
      </c>
      <c r="L19" s="83">
        <v>0.245</v>
      </c>
      <c r="M19" s="83" t="s">
        <v>175</v>
      </c>
      <c r="N19" s="95" t="s">
        <v>1148</v>
      </c>
    </row>
    <row r="20" hidden="1">
      <c r="A20" s="83" t="s">
        <v>1149</v>
      </c>
      <c r="B20" s="83" t="s">
        <v>1097</v>
      </c>
      <c r="C20" s="83" t="s">
        <v>1098</v>
      </c>
      <c r="D20" s="83"/>
      <c r="E20" s="83" t="s">
        <v>182</v>
      </c>
      <c r="F20" s="83" t="s">
        <v>182</v>
      </c>
      <c r="G20" s="83" t="s">
        <v>1150</v>
      </c>
      <c r="H20" s="93">
        <v>44699.0</v>
      </c>
      <c r="I20" s="83">
        <v>1.5</v>
      </c>
      <c r="J20" s="83">
        <v>0.22</v>
      </c>
      <c r="K20" s="83">
        <v>0.189</v>
      </c>
      <c r="L20" s="83">
        <v>0.19</v>
      </c>
      <c r="M20" s="83" t="s">
        <v>175</v>
      </c>
      <c r="N20" s="95" t="s">
        <v>1151</v>
      </c>
    </row>
    <row r="21" hidden="1">
      <c r="A21" s="83" t="s">
        <v>1152</v>
      </c>
      <c r="B21" s="83" t="s">
        <v>1097</v>
      </c>
      <c r="C21" s="83" t="s">
        <v>1098</v>
      </c>
      <c r="D21" s="83"/>
      <c r="E21" s="83" t="s">
        <v>182</v>
      </c>
      <c r="F21" s="83" t="s">
        <v>182</v>
      </c>
      <c r="G21" s="83" t="s">
        <v>1153</v>
      </c>
      <c r="H21" s="93">
        <v>44699.0</v>
      </c>
      <c r="I21" s="83">
        <v>1.62</v>
      </c>
      <c r="J21" s="83">
        <v>0.222</v>
      </c>
      <c r="K21" s="83">
        <v>0.192</v>
      </c>
      <c r="L21" s="83">
        <v>0.194</v>
      </c>
      <c r="M21" s="83" t="s">
        <v>175</v>
      </c>
      <c r="N21" s="95" t="s">
        <v>1154</v>
      </c>
    </row>
    <row r="22" hidden="1">
      <c r="A22" s="83" t="s">
        <v>1155</v>
      </c>
      <c r="B22" s="83" t="s">
        <v>1097</v>
      </c>
      <c r="C22" s="83" t="s">
        <v>1098</v>
      </c>
      <c r="D22" s="83"/>
      <c r="E22" s="83" t="s">
        <v>182</v>
      </c>
      <c r="F22" s="83" t="s">
        <v>182</v>
      </c>
      <c r="G22" s="83" t="s">
        <v>1156</v>
      </c>
      <c r="H22" s="93">
        <v>44447.0</v>
      </c>
      <c r="I22" s="83">
        <v>1.25</v>
      </c>
      <c r="J22" s="83">
        <v>0.196</v>
      </c>
      <c r="K22" s="83">
        <v>0.179</v>
      </c>
      <c r="L22" s="83">
        <v>0.179</v>
      </c>
      <c r="M22" s="83" t="s">
        <v>175</v>
      </c>
      <c r="N22" s="95" t="s">
        <v>1157</v>
      </c>
    </row>
    <row r="23" hidden="1">
      <c r="A23" s="83" t="s">
        <v>1158</v>
      </c>
      <c r="B23" s="83" t="s">
        <v>1097</v>
      </c>
      <c r="C23" s="83" t="s">
        <v>1098</v>
      </c>
      <c r="D23" s="83"/>
      <c r="E23" s="83" t="s">
        <v>182</v>
      </c>
      <c r="F23" s="83" t="s">
        <v>182</v>
      </c>
      <c r="G23" s="83" t="s">
        <v>1159</v>
      </c>
      <c r="H23" s="93">
        <v>44447.0</v>
      </c>
      <c r="I23" s="83">
        <v>1.85</v>
      </c>
      <c r="J23" s="83">
        <v>0.202</v>
      </c>
      <c r="K23" s="83">
        <v>0.163</v>
      </c>
      <c r="L23" s="83">
        <v>0.165</v>
      </c>
      <c r="M23" s="83" t="s">
        <v>175</v>
      </c>
      <c r="N23" s="95" t="s">
        <v>1160</v>
      </c>
    </row>
    <row r="24" hidden="1">
      <c r="A24" s="83" t="s">
        <v>1161</v>
      </c>
      <c r="B24" s="83" t="s">
        <v>1097</v>
      </c>
      <c r="C24" s="83" t="s">
        <v>1098</v>
      </c>
      <c r="D24" s="83"/>
      <c r="E24" s="83" t="s">
        <v>182</v>
      </c>
      <c r="F24" s="83" t="s">
        <v>182</v>
      </c>
      <c r="G24" s="83" t="s">
        <v>1162</v>
      </c>
      <c r="H24" s="93">
        <v>44447.0</v>
      </c>
      <c r="I24" s="83">
        <v>1.6</v>
      </c>
      <c r="J24" s="83">
        <v>0.188</v>
      </c>
      <c r="K24" s="83">
        <v>0.166</v>
      </c>
      <c r="L24" s="83">
        <v>0.167</v>
      </c>
      <c r="M24" s="83" t="s">
        <v>175</v>
      </c>
      <c r="N24" s="95" t="s">
        <v>1157</v>
      </c>
    </row>
    <row r="25" hidden="1">
      <c r="A25" s="83" t="s">
        <v>1163</v>
      </c>
      <c r="B25" s="83" t="s">
        <v>1097</v>
      </c>
      <c r="C25" s="83" t="s">
        <v>1098</v>
      </c>
      <c r="D25" s="83"/>
      <c r="E25" s="83" t="s">
        <v>182</v>
      </c>
      <c r="F25" s="83" t="s">
        <v>182</v>
      </c>
      <c r="G25" s="83" t="s">
        <v>1164</v>
      </c>
      <c r="H25" s="93">
        <v>44447.0</v>
      </c>
      <c r="I25" s="83">
        <v>1.55</v>
      </c>
      <c r="J25" s="83">
        <v>0.195</v>
      </c>
      <c r="K25" s="83">
        <v>0.171</v>
      </c>
      <c r="L25" s="83">
        <v>0.172</v>
      </c>
      <c r="M25" s="83" t="s">
        <v>175</v>
      </c>
      <c r="N25" s="95" t="s">
        <v>1157</v>
      </c>
    </row>
    <row r="26" hidden="1">
      <c r="A26" s="83" t="s">
        <v>1165</v>
      </c>
      <c r="B26" s="83" t="s">
        <v>1097</v>
      </c>
      <c r="C26" s="83" t="s">
        <v>1098</v>
      </c>
      <c r="D26" s="83"/>
      <c r="E26" s="83" t="s">
        <v>182</v>
      </c>
      <c r="F26" s="83" t="s">
        <v>182</v>
      </c>
      <c r="G26" s="83" t="s">
        <v>1166</v>
      </c>
      <c r="H26" s="93">
        <v>42095.0</v>
      </c>
      <c r="I26" s="83">
        <v>2.89</v>
      </c>
      <c r="J26" s="83">
        <v>0.259</v>
      </c>
      <c r="K26" s="83">
        <v>0.231</v>
      </c>
      <c r="L26" s="83">
        <v>0.232</v>
      </c>
      <c r="M26" s="83" t="s">
        <v>175</v>
      </c>
      <c r="N26" s="95" t="s">
        <v>1167</v>
      </c>
    </row>
    <row r="27" hidden="1">
      <c r="A27" s="83" t="s">
        <v>1168</v>
      </c>
      <c r="B27" s="83" t="s">
        <v>1097</v>
      </c>
      <c r="C27" s="83" t="s">
        <v>1098</v>
      </c>
      <c r="D27" s="83"/>
      <c r="E27" s="83" t="s">
        <v>182</v>
      </c>
      <c r="F27" s="83" t="s">
        <v>182</v>
      </c>
      <c r="G27" s="83" t="s">
        <v>1169</v>
      </c>
      <c r="H27" s="93">
        <v>44475.0</v>
      </c>
      <c r="I27" s="83">
        <v>1.94</v>
      </c>
      <c r="J27" s="83">
        <v>0.265</v>
      </c>
      <c r="K27" s="83">
        <v>0.216</v>
      </c>
      <c r="L27" s="83">
        <v>0.218</v>
      </c>
      <c r="M27" s="83" t="s">
        <v>175</v>
      </c>
      <c r="N27" s="95" t="s">
        <v>1170</v>
      </c>
    </row>
    <row r="28" hidden="1">
      <c r="A28" s="83" t="s">
        <v>1171</v>
      </c>
      <c r="B28" s="83" t="s">
        <v>1097</v>
      </c>
      <c r="C28" s="83" t="s">
        <v>1098</v>
      </c>
      <c r="D28" s="83"/>
      <c r="E28" s="83" t="s">
        <v>182</v>
      </c>
      <c r="F28" s="83" t="s">
        <v>182</v>
      </c>
      <c r="G28" s="83" t="s">
        <v>1172</v>
      </c>
      <c r="H28" s="93">
        <v>44475.0</v>
      </c>
      <c r="I28" s="83">
        <v>1.52</v>
      </c>
      <c r="J28" s="83">
        <v>0.241</v>
      </c>
      <c r="K28" s="83">
        <v>0.209</v>
      </c>
      <c r="L28" s="83">
        <v>0.21</v>
      </c>
      <c r="M28" s="83" t="s">
        <v>175</v>
      </c>
      <c r="N28" s="95" t="s">
        <v>1173</v>
      </c>
    </row>
    <row r="29" hidden="1">
      <c r="A29" s="83" t="s">
        <v>1174</v>
      </c>
      <c r="B29" s="83" t="s">
        <v>1097</v>
      </c>
      <c r="C29" s="83" t="s">
        <v>1098</v>
      </c>
      <c r="D29" s="83"/>
      <c r="E29" s="83" t="s">
        <v>182</v>
      </c>
      <c r="F29" s="83" t="s">
        <v>182</v>
      </c>
      <c r="G29" s="83" t="s">
        <v>1175</v>
      </c>
      <c r="H29" s="93">
        <v>41731.0</v>
      </c>
      <c r="I29" s="83">
        <v>2.03</v>
      </c>
      <c r="J29" s="83">
        <v>0.234</v>
      </c>
      <c r="K29" s="83">
        <v>0.195</v>
      </c>
      <c r="L29" s="83">
        <v>0.197</v>
      </c>
      <c r="M29" s="83" t="s">
        <v>175</v>
      </c>
      <c r="N29" s="95" t="s">
        <v>1176</v>
      </c>
    </row>
    <row r="30" hidden="1">
      <c r="A30" s="83" t="s">
        <v>1177</v>
      </c>
      <c r="B30" s="83" t="s">
        <v>1097</v>
      </c>
      <c r="C30" s="83" t="s">
        <v>1098</v>
      </c>
      <c r="D30" s="83"/>
      <c r="E30" s="83" t="s">
        <v>182</v>
      </c>
      <c r="F30" s="83">
        <v>60.0</v>
      </c>
      <c r="G30" s="83" t="s">
        <v>1129</v>
      </c>
      <c r="H30" s="93">
        <v>42879.0</v>
      </c>
      <c r="I30" s="83">
        <v>1.71</v>
      </c>
      <c r="J30" s="83">
        <v>0.223</v>
      </c>
      <c r="K30" s="83">
        <v>0.15</v>
      </c>
      <c r="L30" s="83">
        <v>0.0</v>
      </c>
      <c r="M30" s="83" t="s">
        <v>175</v>
      </c>
      <c r="N30" s="95" t="s">
        <v>1178</v>
      </c>
    </row>
    <row r="31" hidden="1">
      <c r="A31" s="83" t="s">
        <v>1179</v>
      </c>
      <c r="B31" s="83" t="s">
        <v>1097</v>
      </c>
      <c r="C31" s="83" t="s">
        <v>1098</v>
      </c>
      <c r="D31" s="83"/>
      <c r="E31" s="83" t="s">
        <v>182</v>
      </c>
      <c r="F31" s="83">
        <v>91.0</v>
      </c>
      <c r="G31" s="83" t="s">
        <v>1180</v>
      </c>
      <c r="H31" s="93">
        <v>42340.0</v>
      </c>
      <c r="I31" s="83">
        <v>1.36</v>
      </c>
      <c r="J31" s="83">
        <v>0.179</v>
      </c>
      <c r="K31" s="83">
        <v>0.16</v>
      </c>
      <c r="L31" s="83">
        <v>0.161</v>
      </c>
      <c r="M31" s="83" t="s">
        <v>175</v>
      </c>
      <c r="N31" s="95" t="s">
        <v>1181</v>
      </c>
    </row>
    <row r="32" hidden="1">
      <c r="A32" s="83" t="s">
        <v>1182</v>
      </c>
      <c r="B32" s="83" t="s">
        <v>1097</v>
      </c>
      <c r="C32" s="83" t="s">
        <v>1098</v>
      </c>
      <c r="D32" s="83"/>
      <c r="E32" s="83" t="s">
        <v>182</v>
      </c>
      <c r="F32" s="83" t="s">
        <v>182</v>
      </c>
      <c r="G32" s="83" t="s">
        <v>1183</v>
      </c>
      <c r="H32" s="93">
        <v>42137.0</v>
      </c>
      <c r="I32" s="83">
        <v>2.2</v>
      </c>
      <c r="J32" s="83">
        <v>0.208</v>
      </c>
      <c r="K32" s="83">
        <v>0.174</v>
      </c>
      <c r="L32" s="83">
        <v>0.176</v>
      </c>
      <c r="M32" s="83" t="s">
        <v>175</v>
      </c>
      <c r="N32" s="95" t="s">
        <v>1184</v>
      </c>
    </row>
    <row r="33" hidden="1">
      <c r="A33" s="83" t="s">
        <v>1185</v>
      </c>
      <c r="B33" s="83" t="s">
        <v>1097</v>
      </c>
      <c r="C33" s="83" t="s">
        <v>1098</v>
      </c>
      <c r="D33" s="83"/>
      <c r="E33" s="83" t="s">
        <v>182</v>
      </c>
      <c r="F33" s="83" t="s">
        <v>182</v>
      </c>
      <c r="G33" s="83" t="s">
        <v>1186</v>
      </c>
      <c r="H33" s="93">
        <v>36326.0</v>
      </c>
      <c r="I33" s="83">
        <v>2.4</v>
      </c>
      <c r="J33" s="83">
        <v>0.35</v>
      </c>
      <c r="K33" s="83">
        <v>0.234</v>
      </c>
      <c r="L33" s="83">
        <v>0.0</v>
      </c>
      <c r="M33" s="83" t="s">
        <v>175</v>
      </c>
      <c r="N33" s="95" t="s">
        <v>1187</v>
      </c>
    </row>
    <row r="34" hidden="1">
      <c r="A34" s="83" t="s">
        <v>1188</v>
      </c>
      <c r="B34" s="83" t="s">
        <v>1097</v>
      </c>
      <c r="C34" s="83" t="s">
        <v>1098</v>
      </c>
      <c r="D34" s="83"/>
      <c r="E34" s="83" t="s">
        <v>182</v>
      </c>
      <c r="F34" s="83" t="s">
        <v>182</v>
      </c>
      <c r="G34" s="83" t="s">
        <v>1189</v>
      </c>
      <c r="H34" s="93">
        <v>39581.0</v>
      </c>
      <c r="I34" s="83">
        <v>2.58</v>
      </c>
      <c r="J34" s="83">
        <v>0.3</v>
      </c>
      <c r="K34" s="83">
        <v>0.242</v>
      </c>
      <c r="L34" s="83">
        <v>0.242</v>
      </c>
      <c r="M34" s="83" t="s">
        <v>175</v>
      </c>
      <c r="N34" s="95" t="s">
        <v>1190</v>
      </c>
    </row>
    <row r="35" hidden="1">
      <c r="A35" s="83" t="s">
        <v>1191</v>
      </c>
      <c r="B35" s="83" t="s">
        <v>1097</v>
      </c>
      <c r="C35" s="83" t="s">
        <v>1098</v>
      </c>
      <c r="D35" s="83"/>
      <c r="E35" s="83" t="s">
        <v>182</v>
      </c>
      <c r="F35" s="83" t="s">
        <v>182</v>
      </c>
      <c r="G35" s="83" t="s">
        <v>1192</v>
      </c>
      <c r="H35" s="93">
        <v>42270.0</v>
      </c>
      <c r="I35" s="83">
        <v>2.31</v>
      </c>
      <c r="J35" s="83">
        <v>0.242</v>
      </c>
      <c r="K35" s="83">
        <v>0.214</v>
      </c>
      <c r="L35" s="83">
        <v>0.215</v>
      </c>
      <c r="M35" s="83" t="s">
        <v>175</v>
      </c>
      <c r="N35" s="95" t="s">
        <v>1110</v>
      </c>
    </row>
    <row r="36" hidden="1">
      <c r="A36" s="83" t="s">
        <v>1193</v>
      </c>
      <c r="B36" s="83" t="s">
        <v>1097</v>
      </c>
      <c r="C36" s="83" t="s">
        <v>1098</v>
      </c>
      <c r="D36" s="83"/>
      <c r="E36" s="83" t="s">
        <v>182</v>
      </c>
      <c r="F36" s="83" t="s">
        <v>182</v>
      </c>
      <c r="G36" s="83" t="s">
        <v>1194</v>
      </c>
      <c r="H36" s="93">
        <v>42627.0</v>
      </c>
      <c r="I36" s="83">
        <v>1.389</v>
      </c>
      <c r="J36" s="83">
        <v>0.177</v>
      </c>
      <c r="K36" s="83">
        <v>0.166</v>
      </c>
      <c r="L36" s="83">
        <v>0.166</v>
      </c>
      <c r="M36" s="83" t="s">
        <v>175</v>
      </c>
      <c r="N36" s="95" t="s">
        <v>1195</v>
      </c>
    </row>
    <row r="37" hidden="1">
      <c r="A37" s="83" t="s">
        <v>1196</v>
      </c>
      <c r="B37" s="83" t="s">
        <v>1097</v>
      </c>
      <c r="C37" s="83" t="s">
        <v>1098</v>
      </c>
      <c r="D37" s="83"/>
      <c r="E37" s="83" t="s">
        <v>182</v>
      </c>
      <c r="F37" s="83">
        <v>0.84</v>
      </c>
      <c r="G37" s="83" t="s">
        <v>1197</v>
      </c>
      <c r="H37" s="93">
        <v>42802.0</v>
      </c>
      <c r="I37" s="83">
        <v>1.5</v>
      </c>
      <c r="J37" s="83">
        <v>0.223</v>
      </c>
      <c r="K37" s="83">
        <v>0.203</v>
      </c>
      <c r="L37" s="83">
        <v>0.204</v>
      </c>
      <c r="M37" s="83" t="s">
        <v>175</v>
      </c>
      <c r="N37" s="95" t="s">
        <v>1198</v>
      </c>
    </row>
    <row r="38" hidden="1">
      <c r="A38" s="83" t="s">
        <v>1199</v>
      </c>
      <c r="B38" s="83" t="s">
        <v>1097</v>
      </c>
      <c r="C38" s="83" t="s">
        <v>1098</v>
      </c>
      <c r="D38" s="83"/>
      <c r="E38" s="83" t="s">
        <v>182</v>
      </c>
      <c r="F38" s="83" t="s">
        <v>182</v>
      </c>
      <c r="G38" s="83" t="s">
        <v>1200</v>
      </c>
      <c r="H38" s="93">
        <v>42879.0</v>
      </c>
      <c r="I38" s="83">
        <v>1.75</v>
      </c>
      <c r="J38" s="83">
        <v>0.213</v>
      </c>
      <c r="K38" s="83">
        <v>0.177</v>
      </c>
      <c r="L38" s="83">
        <v>0.179</v>
      </c>
      <c r="M38" s="83" t="s">
        <v>175</v>
      </c>
      <c r="N38" s="95" t="s">
        <v>1201</v>
      </c>
    </row>
    <row r="39" hidden="1">
      <c r="A39" s="83" t="s">
        <v>1202</v>
      </c>
      <c r="B39" s="83" t="s">
        <v>1097</v>
      </c>
      <c r="C39" s="83" t="s">
        <v>1098</v>
      </c>
      <c r="D39" s="83"/>
      <c r="E39" s="83" t="s">
        <v>182</v>
      </c>
      <c r="F39" s="83" t="s">
        <v>182</v>
      </c>
      <c r="G39" s="83" t="s">
        <v>1203</v>
      </c>
      <c r="H39" s="93">
        <v>42879.0</v>
      </c>
      <c r="I39" s="83">
        <v>1.95</v>
      </c>
      <c r="J39" s="83">
        <v>0.313</v>
      </c>
      <c r="K39" s="83">
        <v>0.267</v>
      </c>
      <c r="L39" s="83">
        <v>0.269</v>
      </c>
      <c r="M39" s="83" t="s">
        <v>175</v>
      </c>
      <c r="N39" s="95" t="s">
        <v>1204</v>
      </c>
    </row>
    <row r="40" hidden="1">
      <c r="A40" s="83" t="s">
        <v>1205</v>
      </c>
      <c r="B40" s="83" t="s">
        <v>1097</v>
      </c>
      <c r="C40" s="83" t="s">
        <v>1098</v>
      </c>
      <c r="D40" s="83"/>
      <c r="E40" s="83" t="s">
        <v>182</v>
      </c>
      <c r="F40" s="83" t="s">
        <v>182</v>
      </c>
      <c r="G40" s="83" t="s">
        <v>1206</v>
      </c>
      <c r="H40" s="93">
        <v>42879.0</v>
      </c>
      <c r="I40" s="83">
        <v>1.28</v>
      </c>
      <c r="J40" s="83">
        <v>0.195</v>
      </c>
      <c r="K40" s="83">
        <v>0.18</v>
      </c>
      <c r="L40" s="83">
        <v>0.0</v>
      </c>
      <c r="M40" s="83" t="s">
        <v>175</v>
      </c>
      <c r="N40" s="95" t="s">
        <v>1207</v>
      </c>
    </row>
    <row r="41" hidden="1">
      <c r="A41" s="83" t="s">
        <v>1208</v>
      </c>
      <c r="B41" s="83" t="s">
        <v>1097</v>
      </c>
      <c r="C41" s="83" t="s">
        <v>1098</v>
      </c>
      <c r="D41" s="83"/>
      <c r="E41" s="83" t="s">
        <v>182</v>
      </c>
      <c r="F41" s="83" t="s">
        <v>182</v>
      </c>
      <c r="G41" s="83" t="s">
        <v>1209</v>
      </c>
      <c r="H41" s="93">
        <v>42879.0</v>
      </c>
      <c r="I41" s="83">
        <v>1.25</v>
      </c>
      <c r="J41" s="83">
        <v>0.28</v>
      </c>
      <c r="K41" s="83">
        <v>0.265</v>
      </c>
      <c r="L41" s="83">
        <v>0.266</v>
      </c>
      <c r="M41" s="83" t="s">
        <v>175</v>
      </c>
      <c r="N41" s="95" t="s">
        <v>1210</v>
      </c>
    </row>
    <row r="42" hidden="1">
      <c r="A42" s="83" t="s">
        <v>1211</v>
      </c>
      <c r="B42" s="83" t="s">
        <v>1097</v>
      </c>
      <c r="C42" s="83" t="s">
        <v>1098</v>
      </c>
      <c r="D42" s="83"/>
      <c r="E42" s="83" t="s">
        <v>182</v>
      </c>
      <c r="F42" s="83" t="s">
        <v>182</v>
      </c>
      <c r="G42" s="83" t="s">
        <v>1212</v>
      </c>
      <c r="H42" s="93">
        <v>42879.0</v>
      </c>
      <c r="I42" s="83">
        <v>1.41</v>
      </c>
      <c r="J42" s="83">
        <v>0.201</v>
      </c>
      <c r="K42" s="83">
        <v>0.179</v>
      </c>
      <c r="L42" s="83">
        <v>0.18</v>
      </c>
      <c r="M42" s="83" t="s">
        <v>175</v>
      </c>
      <c r="N42" s="95" t="s">
        <v>1213</v>
      </c>
    </row>
    <row r="43" hidden="1">
      <c r="A43" s="83" t="s">
        <v>1214</v>
      </c>
      <c r="B43" s="83" t="s">
        <v>1097</v>
      </c>
      <c r="C43" s="83" t="s">
        <v>1098</v>
      </c>
      <c r="D43" s="83"/>
      <c r="E43" s="83" t="s">
        <v>182</v>
      </c>
      <c r="F43" s="83">
        <v>0.55</v>
      </c>
      <c r="G43" s="83" t="s">
        <v>1215</v>
      </c>
      <c r="H43" s="93">
        <v>42753.0</v>
      </c>
      <c r="I43" s="83">
        <v>1.33</v>
      </c>
      <c r="J43" s="83">
        <v>0.178</v>
      </c>
      <c r="K43" s="83">
        <v>0.148</v>
      </c>
      <c r="L43" s="83">
        <v>0.151</v>
      </c>
      <c r="M43" s="83" t="s">
        <v>175</v>
      </c>
      <c r="N43" s="95" t="s">
        <v>1216</v>
      </c>
    </row>
    <row r="44">
      <c r="A44" s="97" t="s">
        <v>1217</v>
      </c>
      <c r="B44" s="97" t="s">
        <v>1097</v>
      </c>
      <c r="C44" s="97" t="s">
        <v>1098</v>
      </c>
      <c r="D44" s="98">
        <f t="shared" ref="D44:D45" si="1">0.001987*300*ln(E44*0.000000001)</f>
        <v>-12.40935736</v>
      </c>
      <c r="E44" s="97">
        <v>0.91</v>
      </c>
      <c r="F44" s="97">
        <v>31.0</v>
      </c>
      <c r="G44" s="97" t="s">
        <v>1218</v>
      </c>
      <c r="H44" s="100">
        <v>43159.0</v>
      </c>
      <c r="I44" s="97">
        <v>1.59</v>
      </c>
      <c r="J44" s="97">
        <v>0.216</v>
      </c>
      <c r="K44" s="97">
        <v>0.186</v>
      </c>
      <c r="L44" s="97">
        <v>0.189</v>
      </c>
      <c r="M44" s="97" t="s">
        <v>175</v>
      </c>
      <c r="N44" s="101" t="s">
        <v>1219</v>
      </c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</row>
    <row r="45">
      <c r="A45" s="96" t="s">
        <v>1220</v>
      </c>
      <c r="B45" s="97" t="s">
        <v>1097</v>
      </c>
      <c r="C45" s="97" t="s">
        <v>1098</v>
      </c>
      <c r="D45" s="98">
        <f t="shared" si="1"/>
        <v>-12.19674343</v>
      </c>
      <c r="E45" s="97">
        <v>1.3</v>
      </c>
      <c r="F45" s="97">
        <v>87.0</v>
      </c>
      <c r="G45" s="97" t="s">
        <v>1221</v>
      </c>
      <c r="H45" s="100">
        <v>42921.0</v>
      </c>
      <c r="I45" s="97">
        <v>1.62</v>
      </c>
      <c r="J45" s="97">
        <v>0.184</v>
      </c>
      <c r="K45" s="97">
        <v>0.161</v>
      </c>
      <c r="L45" s="97">
        <v>0.162</v>
      </c>
      <c r="M45" s="97" t="s">
        <v>175</v>
      </c>
      <c r="N45" s="101" t="s">
        <v>1222</v>
      </c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</row>
    <row r="46" hidden="1">
      <c r="A46" s="83" t="s">
        <v>1223</v>
      </c>
      <c r="B46" s="83" t="s">
        <v>1097</v>
      </c>
      <c r="C46" s="83" t="s">
        <v>1098</v>
      </c>
      <c r="D46" s="83"/>
      <c r="E46" s="83" t="s">
        <v>182</v>
      </c>
      <c r="F46" s="83">
        <v>190.0</v>
      </c>
      <c r="G46" s="83" t="s">
        <v>1224</v>
      </c>
      <c r="H46" s="93">
        <v>43369.0</v>
      </c>
      <c r="I46" s="83">
        <v>2.9</v>
      </c>
      <c r="J46" s="83">
        <v>0.317</v>
      </c>
      <c r="K46" s="83">
        <v>0.222</v>
      </c>
      <c r="L46" s="83">
        <v>0.227</v>
      </c>
      <c r="M46" s="83" t="s">
        <v>175</v>
      </c>
      <c r="N46" s="95" t="s">
        <v>1225</v>
      </c>
    </row>
    <row r="47" hidden="1">
      <c r="A47" s="83" t="s">
        <v>1226</v>
      </c>
      <c r="B47" s="83" t="s">
        <v>1097</v>
      </c>
      <c r="C47" s="83" t="s">
        <v>1098</v>
      </c>
      <c r="D47" s="83"/>
      <c r="E47" s="83" t="s">
        <v>182</v>
      </c>
      <c r="F47" s="83" t="s">
        <v>182</v>
      </c>
      <c r="G47" s="83" t="s">
        <v>1227</v>
      </c>
      <c r="H47" s="93">
        <v>37433.0</v>
      </c>
      <c r="I47" s="83">
        <v>2.1</v>
      </c>
      <c r="J47" s="83">
        <v>0.287</v>
      </c>
      <c r="K47" s="83">
        <v>0.221</v>
      </c>
      <c r="L47" s="83">
        <v>0.221</v>
      </c>
      <c r="M47" s="83" t="s">
        <v>175</v>
      </c>
      <c r="N47" s="95" t="s">
        <v>1228</v>
      </c>
    </row>
    <row r="48" hidden="1">
      <c r="A48" s="83" t="s">
        <v>1229</v>
      </c>
      <c r="B48" s="83" t="s">
        <v>1097</v>
      </c>
      <c r="C48" s="83" t="s">
        <v>1098</v>
      </c>
      <c r="D48" s="83"/>
      <c r="E48" s="83" t="s">
        <v>182</v>
      </c>
      <c r="F48" s="83" t="s">
        <v>182</v>
      </c>
      <c r="G48" s="83" t="s">
        <v>1230</v>
      </c>
      <c r="H48" s="93">
        <v>43971.0</v>
      </c>
      <c r="I48" s="83">
        <v>2.102</v>
      </c>
      <c r="J48" s="83">
        <v>0.256</v>
      </c>
      <c r="K48" s="83">
        <v>0.21</v>
      </c>
      <c r="L48" s="83">
        <v>0.214</v>
      </c>
      <c r="M48" s="83" t="s">
        <v>175</v>
      </c>
      <c r="N48" s="95" t="s">
        <v>1231</v>
      </c>
    </row>
    <row r="49" hidden="1">
      <c r="A49" s="83" t="s">
        <v>1232</v>
      </c>
      <c r="B49" s="83" t="s">
        <v>1097</v>
      </c>
      <c r="C49" s="83" t="s">
        <v>1098</v>
      </c>
      <c r="D49" s="83"/>
      <c r="E49" s="83" t="s">
        <v>182</v>
      </c>
      <c r="F49" s="83" t="s">
        <v>182</v>
      </c>
      <c r="G49" s="83" t="s">
        <v>1230</v>
      </c>
      <c r="H49" s="93">
        <v>40485.0</v>
      </c>
      <c r="I49" s="83">
        <v>2.3</v>
      </c>
      <c r="J49" s="83">
        <v>0.278</v>
      </c>
      <c r="K49" s="83">
        <v>0.222</v>
      </c>
      <c r="L49" s="83">
        <v>0.228</v>
      </c>
      <c r="M49" s="83" t="s">
        <v>175</v>
      </c>
      <c r="N49" s="95" t="s">
        <v>1233</v>
      </c>
    </row>
    <row r="50" hidden="1">
      <c r="A50" s="83" t="s">
        <v>1234</v>
      </c>
      <c r="B50" s="83" t="s">
        <v>1097</v>
      </c>
      <c r="C50" s="83" t="s">
        <v>1098</v>
      </c>
      <c r="D50" s="83"/>
      <c r="E50" s="83" t="s">
        <v>182</v>
      </c>
      <c r="F50" s="83">
        <v>0.72</v>
      </c>
      <c r="G50" s="83" t="s">
        <v>1235</v>
      </c>
      <c r="H50" s="93">
        <v>40197.0</v>
      </c>
      <c r="I50" s="83">
        <v>1.6</v>
      </c>
      <c r="J50" s="83">
        <v>0.232</v>
      </c>
      <c r="K50" s="83">
        <v>0.193</v>
      </c>
      <c r="L50" s="83">
        <v>0.195</v>
      </c>
      <c r="M50" s="83" t="s">
        <v>175</v>
      </c>
      <c r="N50" s="95" t="s">
        <v>1236</v>
      </c>
    </row>
    <row r="51" hidden="1">
      <c r="A51" s="83" t="s">
        <v>1237</v>
      </c>
      <c r="B51" s="83" t="s">
        <v>1097</v>
      </c>
      <c r="C51" s="83" t="s">
        <v>1098</v>
      </c>
      <c r="D51" s="83"/>
      <c r="E51" s="83" t="s">
        <v>182</v>
      </c>
      <c r="F51" s="83" t="s">
        <v>182</v>
      </c>
      <c r="G51" s="83" t="s">
        <v>1238</v>
      </c>
      <c r="H51" s="93">
        <v>43761.0</v>
      </c>
      <c r="I51" s="83">
        <v>1.25</v>
      </c>
      <c r="J51" s="83">
        <v>0.164</v>
      </c>
      <c r="K51" s="83">
        <v>0.157</v>
      </c>
      <c r="L51" s="83">
        <v>0.158</v>
      </c>
      <c r="M51" s="83" t="s">
        <v>175</v>
      </c>
      <c r="N51" s="95" t="s">
        <v>1239</v>
      </c>
    </row>
    <row r="52" hidden="1">
      <c r="A52" s="83" t="s">
        <v>1240</v>
      </c>
      <c r="B52" s="83" t="s">
        <v>1097</v>
      </c>
      <c r="C52" s="83" t="s">
        <v>1098</v>
      </c>
      <c r="D52" s="83"/>
      <c r="E52" s="83" t="s">
        <v>182</v>
      </c>
      <c r="F52" s="83" t="s">
        <v>182</v>
      </c>
      <c r="G52" s="83" t="s">
        <v>1241</v>
      </c>
      <c r="H52" s="93">
        <v>43355.0</v>
      </c>
      <c r="I52" s="83">
        <v>1.66</v>
      </c>
      <c r="J52" s="83">
        <v>0.185</v>
      </c>
      <c r="K52" s="83">
        <v>0.158</v>
      </c>
      <c r="L52" s="83">
        <v>0.0</v>
      </c>
      <c r="M52" s="83" t="s">
        <v>175</v>
      </c>
      <c r="N52" s="95" t="s">
        <v>1242</v>
      </c>
    </row>
    <row r="53" hidden="1">
      <c r="A53" s="83" t="s">
        <v>1243</v>
      </c>
      <c r="B53" s="83" t="s">
        <v>1097</v>
      </c>
      <c r="C53" s="83" t="s">
        <v>1098</v>
      </c>
      <c r="D53" s="83"/>
      <c r="E53" s="83" t="s">
        <v>182</v>
      </c>
      <c r="F53" s="83" t="s">
        <v>182</v>
      </c>
      <c r="G53" s="83" t="s">
        <v>1244</v>
      </c>
      <c r="H53" s="93">
        <v>43355.0</v>
      </c>
      <c r="I53" s="83">
        <v>1.65</v>
      </c>
      <c r="J53" s="83">
        <v>0.199</v>
      </c>
      <c r="K53" s="83">
        <v>0.166</v>
      </c>
      <c r="L53" s="83">
        <v>0.0</v>
      </c>
      <c r="M53" s="83" t="s">
        <v>175</v>
      </c>
      <c r="N53" s="95" t="s">
        <v>1245</v>
      </c>
    </row>
    <row r="54" hidden="1">
      <c r="A54" s="83" t="s">
        <v>1246</v>
      </c>
      <c r="B54" s="83" t="s">
        <v>1097</v>
      </c>
      <c r="C54" s="83" t="s">
        <v>1098</v>
      </c>
      <c r="D54" s="83"/>
      <c r="E54" s="83" t="s">
        <v>182</v>
      </c>
      <c r="F54" s="83" t="s">
        <v>182</v>
      </c>
      <c r="G54" s="83" t="s">
        <v>1247</v>
      </c>
      <c r="H54" s="93">
        <v>45476.0</v>
      </c>
      <c r="I54" s="83">
        <v>2.25</v>
      </c>
      <c r="J54" s="83">
        <v>0.266</v>
      </c>
      <c r="K54" s="83">
        <v>0.209</v>
      </c>
      <c r="L54" s="83">
        <v>0.0</v>
      </c>
      <c r="M54" s="83" t="s">
        <v>175</v>
      </c>
      <c r="N54" s="95" t="s">
        <v>1248</v>
      </c>
    </row>
    <row r="55" hidden="1">
      <c r="A55" s="83" t="s">
        <v>1249</v>
      </c>
      <c r="B55" s="83" t="s">
        <v>1097</v>
      </c>
      <c r="C55" s="83" t="s">
        <v>1098</v>
      </c>
      <c r="D55" s="83"/>
      <c r="E55" s="83" t="s">
        <v>182</v>
      </c>
      <c r="F55" s="83" t="s">
        <v>182</v>
      </c>
      <c r="G55" s="83" t="s">
        <v>1250</v>
      </c>
      <c r="H55" s="107">
        <v>43411.0</v>
      </c>
      <c r="I55" s="83">
        <v>1.901</v>
      </c>
      <c r="J55" s="83">
        <v>0.222</v>
      </c>
      <c r="K55" s="83">
        <v>0.161</v>
      </c>
      <c r="L55" s="83">
        <v>0.164</v>
      </c>
      <c r="M55" s="83" t="s">
        <v>175</v>
      </c>
      <c r="N55" s="95" t="s">
        <v>1251</v>
      </c>
    </row>
    <row r="56" hidden="1">
      <c r="A56" s="83" t="s">
        <v>1252</v>
      </c>
      <c r="B56" s="83" t="s">
        <v>1097</v>
      </c>
      <c r="C56" s="83" t="s">
        <v>1098</v>
      </c>
      <c r="D56" s="83"/>
      <c r="E56" s="83" t="s">
        <v>182</v>
      </c>
      <c r="F56" s="83" t="s">
        <v>182</v>
      </c>
      <c r="G56" s="83" t="s">
        <v>1253</v>
      </c>
      <c r="H56" s="93">
        <v>43411.0</v>
      </c>
      <c r="I56" s="83">
        <v>1.792</v>
      </c>
      <c r="J56" s="83">
        <v>0.201</v>
      </c>
      <c r="K56" s="83">
        <v>0.152</v>
      </c>
      <c r="L56" s="83">
        <v>0.155</v>
      </c>
      <c r="M56" s="83" t="s">
        <v>175</v>
      </c>
      <c r="N56" s="95" t="s">
        <v>1254</v>
      </c>
    </row>
    <row r="57" hidden="1">
      <c r="A57" s="83" t="s">
        <v>1255</v>
      </c>
      <c r="B57" s="83" t="s">
        <v>1097</v>
      </c>
      <c r="C57" s="83" t="s">
        <v>1098</v>
      </c>
      <c r="D57" s="83"/>
      <c r="E57" s="83" t="s">
        <v>182</v>
      </c>
      <c r="F57" s="83" t="s">
        <v>182</v>
      </c>
      <c r="G57" s="83" t="s">
        <v>1256</v>
      </c>
      <c r="H57" s="93">
        <v>43411.0</v>
      </c>
      <c r="I57" s="83">
        <v>1.95</v>
      </c>
      <c r="J57" s="83">
        <v>0.21</v>
      </c>
      <c r="K57" s="83">
        <v>0.188</v>
      </c>
      <c r="L57" s="83">
        <v>0.195</v>
      </c>
      <c r="M57" s="83" t="s">
        <v>175</v>
      </c>
      <c r="N57" s="95" t="s">
        <v>1257</v>
      </c>
    </row>
    <row r="58" hidden="1">
      <c r="A58" s="83" t="s">
        <v>1258</v>
      </c>
      <c r="B58" s="83" t="s">
        <v>1097</v>
      </c>
      <c r="C58" s="83" t="s">
        <v>1098</v>
      </c>
      <c r="D58" s="83"/>
      <c r="E58" s="83" t="s">
        <v>182</v>
      </c>
      <c r="F58" s="83" t="s">
        <v>182</v>
      </c>
      <c r="G58" s="83" t="s">
        <v>1259</v>
      </c>
      <c r="H58" s="93">
        <v>43411.0</v>
      </c>
      <c r="I58" s="83">
        <v>1.499</v>
      </c>
      <c r="J58" s="83">
        <v>0.19</v>
      </c>
      <c r="K58" s="83">
        <v>0.163</v>
      </c>
      <c r="L58" s="83">
        <v>0.164</v>
      </c>
      <c r="M58" s="83" t="s">
        <v>175</v>
      </c>
      <c r="N58" s="95" t="s">
        <v>1260</v>
      </c>
    </row>
    <row r="59" hidden="1">
      <c r="A59" s="83" t="s">
        <v>1261</v>
      </c>
      <c r="B59" s="83" t="s">
        <v>1097</v>
      </c>
      <c r="C59" s="83" t="s">
        <v>1098</v>
      </c>
      <c r="D59" s="83"/>
      <c r="E59" s="83" t="s">
        <v>182</v>
      </c>
      <c r="F59" s="83" t="s">
        <v>182</v>
      </c>
      <c r="G59" s="83" t="s">
        <v>1262</v>
      </c>
      <c r="H59" s="93">
        <v>43411.0</v>
      </c>
      <c r="I59" s="83">
        <v>1.3</v>
      </c>
      <c r="J59" s="83">
        <v>0.176</v>
      </c>
      <c r="K59" s="83">
        <v>0.156</v>
      </c>
      <c r="L59" s="83">
        <v>0.157</v>
      </c>
      <c r="M59" s="83" t="s">
        <v>175</v>
      </c>
      <c r="N59" s="95" t="s">
        <v>1263</v>
      </c>
    </row>
    <row r="60" hidden="1">
      <c r="A60" s="83" t="s">
        <v>1264</v>
      </c>
      <c r="B60" s="83" t="s">
        <v>1097</v>
      </c>
      <c r="C60" s="83" t="s">
        <v>1098</v>
      </c>
      <c r="D60" s="83"/>
      <c r="E60" s="83" t="s">
        <v>182</v>
      </c>
      <c r="F60" s="83" t="s">
        <v>182</v>
      </c>
      <c r="G60" s="83" t="s">
        <v>1265</v>
      </c>
      <c r="H60" s="93">
        <v>43348.0</v>
      </c>
      <c r="I60" s="83">
        <v>1.42</v>
      </c>
      <c r="J60" s="83">
        <v>0.195</v>
      </c>
      <c r="K60" s="83">
        <v>0.178</v>
      </c>
      <c r="L60" s="83">
        <v>0.179</v>
      </c>
      <c r="M60" s="83" t="s">
        <v>175</v>
      </c>
      <c r="N60" s="95" t="s">
        <v>1266</v>
      </c>
    </row>
    <row r="61" hidden="1">
      <c r="A61" s="83" t="s">
        <v>1267</v>
      </c>
      <c r="B61" s="83" t="s">
        <v>1097</v>
      </c>
      <c r="C61" s="83" t="s">
        <v>1098</v>
      </c>
      <c r="D61" s="83"/>
      <c r="E61" s="83" t="s">
        <v>182</v>
      </c>
      <c r="F61" s="83">
        <v>25.0</v>
      </c>
      <c r="G61" s="83" t="s">
        <v>1268</v>
      </c>
      <c r="H61" s="93">
        <v>43348.0</v>
      </c>
      <c r="I61" s="83">
        <v>2.0</v>
      </c>
      <c r="J61" s="83">
        <v>0.235</v>
      </c>
      <c r="K61" s="83">
        <v>0.2</v>
      </c>
      <c r="L61" s="83">
        <v>0.0</v>
      </c>
      <c r="M61" s="83" t="s">
        <v>175</v>
      </c>
      <c r="N61" s="95" t="s">
        <v>1269</v>
      </c>
    </row>
    <row r="62" hidden="1">
      <c r="A62" s="83" t="s">
        <v>1270</v>
      </c>
      <c r="B62" s="83" t="s">
        <v>1097</v>
      </c>
      <c r="C62" s="83" t="s">
        <v>1098</v>
      </c>
      <c r="D62" s="83"/>
      <c r="E62" s="83" t="s">
        <v>182</v>
      </c>
      <c r="F62" s="83" t="s">
        <v>182</v>
      </c>
      <c r="G62" s="83" t="s">
        <v>1271</v>
      </c>
      <c r="H62" s="93">
        <v>43390.0</v>
      </c>
      <c r="I62" s="83">
        <v>1.1</v>
      </c>
      <c r="J62" s="83">
        <v>0.186</v>
      </c>
      <c r="K62" s="83">
        <v>0.173</v>
      </c>
      <c r="L62" s="83">
        <v>0.174</v>
      </c>
      <c r="M62" s="83" t="s">
        <v>175</v>
      </c>
      <c r="N62" s="95" t="s">
        <v>1272</v>
      </c>
    </row>
    <row r="63" hidden="1">
      <c r="A63" s="83" t="s">
        <v>1273</v>
      </c>
      <c r="B63" s="83" t="s">
        <v>1097</v>
      </c>
      <c r="C63" s="83" t="s">
        <v>1098</v>
      </c>
      <c r="D63" s="83"/>
      <c r="E63" s="83" t="s">
        <v>182</v>
      </c>
      <c r="F63" s="83" t="s">
        <v>182</v>
      </c>
      <c r="G63" s="83" t="s">
        <v>1274</v>
      </c>
      <c r="H63" s="93">
        <v>43390.0</v>
      </c>
      <c r="I63" s="83">
        <v>1.3</v>
      </c>
      <c r="J63" s="83">
        <v>0.202</v>
      </c>
      <c r="K63" s="83">
        <v>0.18</v>
      </c>
      <c r="L63" s="83">
        <v>0.0</v>
      </c>
      <c r="M63" s="83" t="s">
        <v>175</v>
      </c>
      <c r="N63" s="95" t="s">
        <v>1269</v>
      </c>
    </row>
    <row r="64" hidden="1">
      <c r="A64" s="83" t="s">
        <v>1275</v>
      </c>
      <c r="B64" s="83" t="s">
        <v>1097</v>
      </c>
      <c r="C64" s="83" t="s">
        <v>1098</v>
      </c>
      <c r="D64" s="83"/>
      <c r="E64" s="83" t="s">
        <v>182</v>
      </c>
      <c r="F64" s="83">
        <v>7.5</v>
      </c>
      <c r="G64" s="83" t="s">
        <v>1276</v>
      </c>
      <c r="H64" s="93">
        <v>43348.0</v>
      </c>
      <c r="I64" s="83">
        <v>1.25</v>
      </c>
      <c r="J64" s="83">
        <v>0.207</v>
      </c>
      <c r="K64" s="83">
        <v>0.193</v>
      </c>
      <c r="L64" s="83">
        <v>0.194</v>
      </c>
      <c r="M64" s="83" t="s">
        <v>175</v>
      </c>
      <c r="N64" s="95" t="s">
        <v>1266</v>
      </c>
    </row>
    <row r="65" hidden="1">
      <c r="A65" s="83" t="s">
        <v>1277</v>
      </c>
      <c r="B65" s="83" t="s">
        <v>1097</v>
      </c>
      <c r="C65" s="83" t="s">
        <v>1098</v>
      </c>
      <c r="D65" s="83"/>
      <c r="E65" s="83" t="s">
        <v>182</v>
      </c>
      <c r="F65" s="83" t="s">
        <v>182</v>
      </c>
      <c r="G65" s="83" t="s">
        <v>1278</v>
      </c>
      <c r="H65" s="93">
        <v>43243.0</v>
      </c>
      <c r="I65" s="83">
        <v>2.64</v>
      </c>
      <c r="J65" s="83">
        <v>0.326</v>
      </c>
      <c r="K65" s="83">
        <v>0.265</v>
      </c>
      <c r="L65" s="83">
        <v>0.268</v>
      </c>
      <c r="M65" s="83" t="s">
        <v>175</v>
      </c>
      <c r="N65" s="95" t="s">
        <v>1279</v>
      </c>
    </row>
    <row r="66" hidden="1">
      <c r="A66" s="83" t="s">
        <v>1280</v>
      </c>
      <c r="B66" s="83" t="s">
        <v>1097</v>
      </c>
      <c r="C66" s="83" t="s">
        <v>1098</v>
      </c>
      <c r="D66" s="83"/>
      <c r="E66" s="83" t="s">
        <v>182</v>
      </c>
      <c r="F66" s="83" t="s">
        <v>182</v>
      </c>
      <c r="G66" s="83" t="s">
        <v>1281</v>
      </c>
      <c r="H66" s="107">
        <v>45063.0</v>
      </c>
      <c r="I66" s="83">
        <v>1.4</v>
      </c>
      <c r="J66" s="83">
        <v>0.187</v>
      </c>
      <c r="K66" s="83">
        <v>0.166</v>
      </c>
      <c r="L66" s="83">
        <v>0.167</v>
      </c>
      <c r="M66" s="83" t="s">
        <v>175</v>
      </c>
      <c r="N66" s="95" t="s">
        <v>1282</v>
      </c>
    </row>
    <row r="67" hidden="1">
      <c r="A67" s="83" t="s">
        <v>1283</v>
      </c>
      <c r="B67" s="83" t="s">
        <v>1097</v>
      </c>
      <c r="C67" s="83" t="s">
        <v>1098</v>
      </c>
      <c r="D67" s="83"/>
      <c r="E67" s="83" t="s">
        <v>182</v>
      </c>
      <c r="F67" s="83" t="s">
        <v>182</v>
      </c>
      <c r="G67" s="83" t="s">
        <v>1284</v>
      </c>
      <c r="H67" s="107">
        <v>43502.0</v>
      </c>
      <c r="I67" s="83">
        <v>2.23</v>
      </c>
      <c r="J67" s="83">
        <v>0.24</v>
      </c>
      <c r="K67" s="83">
        <v>0.177</v>
      </c>
      <c r="L67" s="83">
        <v>0.18</v>
      </c>
      <c r="M67" s="83" t="s">
        <v>175</v>
      </c>
      <c r="N67" s="95" t="s">
        <v>1285</v>
      </c>
    </row>
    <row r="68" hidden="1">
      <c r="A68" s="83" t="s">
        <v>1286</v>
      </c>
      <c r="B68" s="83" t="s">
        <v>1097</v>
      </c>
      <c r="C68" s="83" t="s">
        <v>1098</v>
      </c>
      <c r="D68" s="83"/>
      <c r="E68" s="83" t="s">
        <v>182</v>
      </c>
      <c r="F68" s="83" t="s">
        <v>182</v>
      </c>
      <c r="G68" s="83" t="s">
        <v>1287</v>
      </c>
      <c r="H68" s="93">
        <v>43537.0</v>
      </c>
      <c r="I68" s="83">
        <v>1.4</v>
      </c>
      <c r="J68" s="83">
        <v>0.205</v>
      </c>
      <c r="K68" s="83">
        <v>0.156</v>
      </c>
      <c r="L68" s="83">
        <v>0.16</v>
      </c>
      <c r="M68" s="83" t="s">
        <v>175</v>
      </c>
      <c r="N68" s="95" t="s">
        <v>1288</v>
      </c>
    </row>
    <row r="69" hidden="1">
      <c r="A69" s="83" t="s">
        <v>1289</v>
      </c>
      <c r="B69" s="83" t="s">
        <v>1097</v>
      </c>
      <c r="C69" s="83" t="s">
        <v>1098</v>
      </c>
      <c r="D69" s="83"/>
      <c r="E69" s="83" t="s">
        <v>182</v>
      </c>
      <c r="F69" s="83" t="s">
        <v>182</v>
      </c>
      <c r="G69" s="83" t="s">
        <v>1290</v>
      </c>
      <c r="H69" s="93">
        <v>43537.0</v>
      </c>
      <c r="I69" s="83">
        <v>2.41</v>
      </c>
      <c r="J69" s="83">
        <v>0.248</v>
      </c>
      <c r="K69" s="83">
        <v>0.217</v>
      </c>
      <c r="L69" s="83">
        <v>0.22</v>
      </c>
      <c r="M69" s="83" t="s">
        <v>175</v>
      </c>
      <c r="N69" s="95" t="s">
        <v>1291</v>
      </c>
    </row>
    <row r="70" hidden="1">
      <c r="A70" s="83" t="s">
        <v>1292</v>
      </c>
      <c r="B70" s="83" t="s">
        <v>1097</v>
      </c>
      <c r="C70" s="83" t="s">
        <v>1098</v>
      </c>
      <c r="D70" s="83"/>
      <c r="E70" s="83" t="s">
        <v>182</v>
      </c>
      <c r="F70" s="83" t="s">
        <v>182</v>
      </c>
      <c r="G70" s="83" t="s">
        <v>1293</v>
      </c>
      <c r="H70" s="93">
        <v>43726.0</v>
      </c>
      <c r="I70" s="83">
        <v>1.82</v>
      </c>
      <c r="J70" s="83">
        <v>0.201</v>
      </c>
      <c r="K70" s="83">
        <v>0.167</v>
      </c>
      <c r="L70" s="83">
        <v>0.169</v>
      </c>
      <c r="M70" s="83" t="s">
        <v>175</v>
      </c>
      <c r="N70" s="95" t="s">
        <v>1294</v>
      </c>
    </row>
    <row r="71" hidden="1">
      <c r="A71" s="83" t="s">
        <v>1295</v>
      </c>
      <c r="B71" s="83" t="s">
        <v>1097</v>
      </c>
      <c r="C71" s="83" t="s">
        <v>1098</v>
      </c>
      <c r="D71" s="83"/>
      <c r="E71" s="83" t="s">
        <v>182</v>
      </c>
      <c r="F71" s="83" t="s">
        <v>182</v>
      </c>
      <c r="G71" s="83" t="s">
        <v>1296</v>
      </c>
      <c r="H71" s="93">
        <v>43628.0</v>
      </c>
      <c r="I71" s="83">
        <v>1.72</v>
      </c>
      <c r="J71" s="83">
        <v>0.248</v>
      </c>
      <c r="K71" s="83">
        <v>0.175</v>
      </c>
      <c r="L71" s="83">
        <v>0.179</v>
      </c>
      <c r="M71" s="83" t="s">
        <v>175</v>
      </c>
      <c r="N71" s="95" t="s">
        <v>1297</v>
      </c>
    </row>
    <row r="72" hidden="1">
      <c r="A72" s="83" t="s">
        <v>1298</v>
      </c>
      <c r="B72" s="83" t="s">
        <v>1097</v>
      </c>
      <c r="C72" s="83" t="s">
        <v>1098</v>
      </c>
      <c r="D72" s="83"/>
      <c r="E72" s="83" t="s">
        <v>182</v>
      </c>
      <c r="F72" s="83">
        <v>48.0</v>
      </c>
      <c r="G72" s="83" t="s">
        <v>1299</v>
      </c>
      <c r="H72" s="93">
        <v>40555.0</v>
      </c>
      <c r="I72" s="83">
        <v>2.0</v>
      </c>
      <c r="J72" s="83">
        <v>0.257</v>
      </c>
      <c r="K72" s="83">
        <v>0.221</v>
      </c>
      <c r="L72" s="83">
        <v>0.223</v>
      </c>
      <c r="M72" s="83" t="s">
        <v>175</v>
      </c>
      <c r="N72" s="95" t="s">
        <v>1300</v>
      </c>
    </row>
    <row r="73" hidden="1">
      <c r="A73" s="83" t="s">
        <v>1301</v>
      </c>
      <c r="B73" s="83" t="s">
        <v>1097</v>
      </c>
      <c r="C73" s="83" t="s">
        <v>1098</v>
      </c>
      <c r="D73" s="83"/>
      <c r="E73" s="83" t="s">
        <v>182</v>
      </c>
      <c r="F73" s="83" t="s">
        <v>182</v>
      </c>
      <c r="G73" s="83" t="s">
        <v>1099</v>
      </c>
      <c r="H73" s="93">
        <v>43558.0</v>
      </c>
      <c r="I73" s="83">
        <v>1.42</v>
      </c>
      <c r="J73" s="83">
        <v>0.222</v>
      </c>
      <c r="K73" s="83">
        <v>0.192</v>
      </c>
      <c r="L73" s="83">
        <v>0.195</v>
      </c>
      <c r="M73" s="83" t="s">
        <v>175</v>
      </c>
      <c r="N73" s="95" t="s">
        <v>1302</v>
      </c>
    </row>
    <row r="74" hidden="1">
      <c r="A74" s="83" t="s">
        <v>1303</v>
      </c>
      <c r="B74" s="83" t="s">
        <v>1097</v>
      </c>
      <c r="C74" s="83" t="s">
        <v>1098</v>
      </c>
      <c r="D74" s="83"/>
      <c r="E74" s="83" t="s">
        <v>182</v>
      </c>
      <c r="F74" s="83" t="s">
        <v>182</v>
      </c>
      <c r="G74" s="83" t="s">
        <v>1304</v>
      </c>
      <c r="H74" s="93">
        <v>43691.0</v>
      </c>
      <c r="I74" s="83">
        <v>1.41</v>
      </c>
      <c r="J74" s="83">
        <v>0.226</v>
      </c>
      <c r="K74" s="83">
        <v>0.19</v>
      </c>
      <c r="L74" s="83">
        <v>0.192</v>
      </c>
      <c r="M74" s="83" t="s">
        <v>175</v>
      </c>
      <c r="N74" s="95" t="s">
        <v>1305</v>
      </c>
    </row>
    <row r="75" hidden="1">
      <c r="A75" s="83" t="s">
        <v>1306</v>
      </c>
      <c r="B75" s="83" t="s">
        <v>1097</v>
      </c>
      <c r="C75" s="83" t="s">
        <v>1098</v>
      </c>
      <c r="D75" s="83"/>
      <c r="E75" s="83" t="s">
        <v>182</v>
      </c>
      <c r="F75" s="83" t="s">
        <v>182</v>
      </c>
      <c r="G75" s="83" t="s">
        <v>1307</v>
      </c>
      <c r="H75" s="93">
        <v>43894.0</v>
      </c>
      <c r="I75" s="83">
        <v>2.0</v>
      </c>
      <c r="J75" s="83">
        <v>0.204</v>
      </c>
      <c r="K75" s="83">
        <v>0.186</v>
      </c>
      <c r="L75" s="83">
        <v>0.187</v>
      </c>
      <c r="M75" s="83" t="s">
        <v>175</v>
      </c>
      <c r="N75" s="95" t="s">
        <v>1308</v>
      </c>
    </row>
    <row r="76" hidden="1">
      <c r="A76" s="83" t="s">
        <v>1309</v>
      </c>
      <c r="B76" s="83" t="s">
        <v>1097</v>
      </c>
      <c r="C76" s="83" t="s">
        <v>1098</v>
      </c>
      <c r="D76" s="83"/>
      <c r="E76" s="83" t="s">
        <v>182</v>
      </c>
      <c r="F76" s="83" t="s">
        <v>182</v>
      </c>
      <c r="G76" s="83" t="s">
        <v>1310</v>
      </c>
      <c r="H76" s="93">
        <v>40555.0</v>
      </c>
      <c r="I76" s="83">
        <v>1.85</v>
      </c>
      <c r="J76" s="83">
        <v>0.266</v>
      </c>
      <c r="K76" s="83">
        <v>0.227</v>
      </c>
      <c r="L76" s="83">
        <v>0.0</v>
      </c>
      <c r="M76" s="83" t="s">
        <v>175</v>
      </c>
      <c r="N76" s="95" t="s">
        <v>1311</v>
      </c>
    </row>
    <row r="77" hidden="1">
      <c r="A77" s="83" t="s">
        <v>1312</v>
      </c>
      <c r="B77" s="83" t="s">
        <v>1097</v>
      </c>
      <c r="C77" s="83" t="s">
        <v>1098</v>
      </c>
      <c r="D77" s="83"/>
      <c r="E77" s="83" t="s">
        <v>182</v>
      </c>
      <c r="F77" s="83" t="s">
        <v>182</v>
      </c>
      <c r="G77" s="83" t="s">
        <v>1313</v>
      </c>
      <c r="H77" s="107">
        <v>44328.0</v>
      </c>
      <c r="I77" s="83">
        <v>1.95</v>
      </c>
      <c r="J77" s="83">
        <v>0.299</v>
      </c>
      <c r="K77" s="83">
        <v>0.23</v>
      </c>
      <c r="L77" s="83">
        <v>0.234</v>
      </c>
      <c r="M77" s="83" t="s">
        <v>175</v>
      </c>
      <c r="N77" s="95" t="s">
        <v>1314</v>
      </c>
    </row>
    <row r="78" hidden="1">
      <c r="A78" s="83" t="s">
        <v>1315</v>
      </c>
      <c r="B78" s="83" t="s">
        <v>1097</v>
      </c>
      <c r="C78" s="83" t="s">
        <v>1098</v>
      </c>
      <c r="D78" s="83"/>
      <c r="E78" s="83" t="s">
        <v>182</v>
      </c>
      <c r="F78" s="83" t="s">
        <v>182</v>
      </c>
      <c r="G78" s="83" t="s">
        <v>1316</v>
      </c>
      <c r="H78" s="93">
        <v>44741.0</v>
      </c>
      <c r="I78" s="83">
        <v>1.21</v>
      </c>
      <c r="J78" s="83">
        <v>0.178</v>
      </c>
      <c r="K78" s="83">
        <v>0.165</v>
      </c>
      <c r="L78" s="83">
        <v>0.166</v>
      </c>
      <c r="M78" s="83" t="s">
        <v>175</v>
      </c>
      <c r="N78" s="95" t="s">
        <v>1317</v>
      </c>
    </row>
    <row r="79" hidden="1">
      <c r="A79" s="83" t="s">
        <v>1318</v>
      </c>
      <c r="B79" s="83" t="s">
        <v>1097</v>
      </c>
      <c r="C79" s="83" t="s">
        <v>1098</v>
      </c>
      <c r="D79" s="83"/>
      <c r="E79" s="83" t="s">
        <v>182</v>
      </c>
      <c r="F79" s="83" t="s">
        <v>182</v>
      </c>
      <c r="G79" s="83" t="s">
        <v>1316</v>
      </c>
      <c r="H79" s="93">
        <v>44741.0</v>
      </c>
      <c r="I79" s="83">
        <v>2.14</v>
      </c>
      <c r="J79" s="83">
        <v>0.258</v>
      </c>
      <c r="K79" s="83">
        <v>0.224</v>
      </c>
      <c r="L79" s="83">
        <v>0.226</v>
      </c>
      <c r="M79" s="83" t="s">
        <v>175</v>
      </c>
      <c r="N79" s="95" t="s">
        <v>1319</v>
      </c>
    </row>
    <row r="80" hidden="1">
      <c r="A80" s="83" t="s">
        <v>156</v>
      </c>
      <c r="B80" s="83" t="s">
        <v>1097</v>
      </c>
      <c r="C80" s="83" t="s">
        <v>1098</v>
      </c>
      <c r="D80" s="83"/>
      <c r="E80" s="83" t="s">
        <v>182</v>
      </c>
      <c r="F80" s="108">
        <v>3700.0</v>
      </c>
      <c r="G80" s="83" t="s">
        <v>1320</v>
      </c>
      <c r="H80" s="93">
        <v>44181.0</v>
      </c>
      <c r="I80" s="83">
        <v>1.4</v>
      </c>
      <c r="J80" s="83">
        <v>0.224</v>
      </c>
      <c r="K80" s="83">
        <v>0.184</v>
      </c>
      <c r="L80" s="83">
        <v>0.186</v>
      </c>
      <c r="M80" s="83" t="s">
        <v>175</v>
      </c>
      <c r="N80" s="95" t="s">
        <v>1321</v>
      </c>
    </row>
    <row r="81" hidden="1">
      <c r="A81" s="83" t="s">
        <v>159</v>
      </c>
      <c r="B81" s="83" t="s">
        <v>1097</v>
      </c>
      <c r="C81" s="83" t="s">
        <v>1098</v>
      </c>
      <c r="D81" s="83"/>
      <c r="E81" s="83" t="s">
        <v>182</v>
      </c>
      <c r="F81" s="108">
        <v>142.0</v>
      </c>
      <c r="G81" s="83" t="s">
        <v>1322</v>
      </c>
      <c r="H81" s="93">
        <v>44181.0</v>
      </c>
      <c r="I81" s="83">
        <v>1.55</v>
      </c>
      <c r="J81" s="83">
        <v>0.225</v>
      </c>
      <c r="K81" s="83">
        <v>0.195</v>
      </c>
      <c r="L81" s="83">
        <v>0.197</v>
      </c>
      <c r="M81" s="83" t="s">
        <v>175</v>
      </c>
      <c r="N81" s="95" t="s">
        <v>1323</v>
      </c>
    </row>
    <row r="82">
      <c r="A82" s="97" t="s">
        <v>152</v>
      </c>
      <c r="B82" s="97" t="s">
        <v>1097</v>
      </c>
      <c r="C82" s="97" t="s">
        <v>1098</v>
      </c>
      <c r="D82" s="98">
        <f>0.001987*300*ln(E82*0.000000001)</f>
        <v>-13.07082695</v>
      </c>
      <c r="E82" s="109">
        <v>0.3</v>
      </c>
      <c r="F82" s="109">
        <v>1.0</v>
      </c>
      <c r="G82" s="97" t="s">
        <v>1324</v>
      </c>
      <c r="H82" s="100">
        <v>44181.0</v>
      </c>
      <c r="I82" s="97">
        <v>1.51</v>
      </c>
      <c r="J82" s="97">
        <v>0.267</v>
      </c>
      <c r="K82" s="97">
        <v>0.229</v>
      </c>
      <c r="L82" s="97">
        <v>0.231</v>
      </c>
      <c r="M82" s="97" t="s">
        <v>175</v>
      </c>
      <c r="N82" s="101" t="s">
        <v>1325</v>
      </c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</row>
    <row r="83" hidden="1">
      <c r="A83" s="83" t="s">
        <v>1326</v>
      </c>
      <c r="B83" s="83" t="s">
        <v>1097</v>
      </c>
      <c r="C83" s="83" t="s">
        <v>1098</v>
      </c>
      <c r="D83" s="83"/>
      <c r="E83" s="83" t="s">
        <v>182</v>
      </c>
      <c r="F83" s="83" t="s">
        <v>182</v>
      </c>
      <c r="G83" s="83" t="s">
        <v>1327</v>
      </c>
      <c r="H83" s="93">
        <v>44153.0</v>
      </c>
      <c r="I83" s="83">
        <v>3.8</v>
      </c>
      <c r="J83" s="83">
        <v>0.251</v>
      </c>
      <c r="K83" s="83">
        <v>0.211</v>
      </c>
      <c r="L83" s="83">
        <v>0.213</v>
      </c>
      <c r="M83" s="83" t="s">
        <v>175</v>
      </c>
      <c r="N83" s="95" t="s">
        <v>1328</v>
      </c>
    </row>
    <row r="84" hidden="1">
      <c r="A84" s="83" t="s">
        <v>1329</v>
      </c>
      <c r="B84" s="83" t="s">
        <v>1097</v>
      </c>
      <c r="C84" s="83" t="s">
        <v>1098</v>
      </c>
      <c r="D84" s="83"/>
      <c r="E84" s="83" t="s">
        <v>182</v>
      </c>
      <c r="F84" s="83" t="s">
        <v>182</v>
      </c>
      <c r="G84" s="83" t="s">
        <v>1330</v>
      </c>
      <c r="H84" s="93">
        <v>44153.0</v>
      </c>
      <c r="I84" s="83">
        <v>2.17</v>
      </c>
      <c r="J84" s="83">
        <v>0.24</v>
      </c>
      <c r="K84" s="83">
        <v>0.196</v>
      </c>
      <c r="L84" s="83">
        <v>0.198</v>
      </c>
      <c r="M84" s="83" t="s">
        <v>175</v>
      </c>
      <c r="N84" s="95" t="s">
        <v>1331</v>
      </c>
    </row>
    <row r="85" hidden="1">
      <c r="A85" s="83" t="s">
        <v>1332</v>
      </c>
      <c r="B85" s="83" t="s">
        <v>1097</v>
      </c>
      <c r="C85" s="83" t="s">
        <v>1098</v>
      </c>
      <c r="D85" s="83"/>
      <c r="E85" s="83" t="s">
        <v>182</v>
      </c>
      <c r="F85" s="83" t="s">
        <v>182</v>
      </c>
      <c r="G85" s="83" t="s">
        <v>1333</v>
      </c>
      <c r="H85" s="93">
        <v>44993.0</v>
      </c>
      <c r="I85" s="83">
        <v>2.334</v>
      </c>
      <c r="J85" s="83">
        <v>0.292</v>
      </c>
      <c r="K85" s="83">
        <v>0.242</v>
      </c>
      <c r="L85" s="83">
        <v>0.245</v>
      </c>
      <c r="M85" s="83" t="s">
        <v>175</v>
      </c>
      <c r="N85" s="95" t="s">
        <v>1334</v>
      </c>
    </row>
    <row r="86" hidden="1">
      <c r="A86" s="83" t="s">
        <v>1335</v>
      </c>
      <c r="B86" s="83" t="s">
        <v>1097</v>
      </c>
      <c r="C86" s="83" t="s">
        <v>1098</v>
      </c>
      <c r="D86" s="83"/>
      <c r="E86" s="83" t="s">
        <v>182</v>
      </c>
      <c r="F86" s="83" t="s">
        <v>182</v>
      </c>
      <c r="G86" s="83" t="s">
        <v>1336</v>
      </c>
      <c r="H86" s="93">
        <v>44881.0</v>
      </c>
      <c r="I86" s="83">
        <v>1.904</v>
      </c>
      <c r="J86" s="83">
        <v>0.199</v>
      </c>
      <c r="K86" s="83">
        <v>0.154</v>
      </c>
      <c r="L86" s="83">
        <v>0.158</v>
      </c>
      <c r="M86" s="83" t="s">
        <v>175</v>
      </c>
      <c r="N86" s="95" t="s">
        <v>1337</v>
      </c>
    </row>
    <row r="87" hidden="1">
      <c r="A87" s="83" t="s">
        <v>1338</v>
      </c>
      <c r="B87" s="83" t="s">
        <v>1097</v>
      </c>
      <c r="C87" s="83" t="s">
        <v>1098</v>
      </c>
      <c r="D87" s="83"/>
      <c r="E87" s="83" t="s">
        <v>182</v>
      </c>
      <c r="F87" s="83" t="s">
        <v>182</v>
      </c>
      <c r="G87" s="83" t="s">
        <v>1339</v>
      </c>
      <c r="H87" s="93">
        <v>45469.0</v>
      </c>
      <c r="I87" s="83">
        <v>1.7</v>
      </c>
      <c r="J87" s="83">
        <v>0.277</v>
      </c>
      <c r="K87" s="83">
        <v>0.228</v>
      </c>
      <c r="L87" s="83">
        <v>0.23</v>
      </c>
      <c r="M87" s="83" t="s">
        <v>175</v>
      </c>
      <c r="N87" s="95" t="s">
        <v>1340</v>
      </c>
    </row>
    <row r="88" hidden="1">
      <c r="A88" s="83" t="s">
        <v>1341</v>
      </c>
      <c r="B88" s="83" t="s">
        <v>1097</v>
      </c>
      <c r="C88" s="83" t="s">
        <v>1098</v>
      </c>
      <c r="D88" s="83"/>
      <c r="E88" s="83" t="s">
        <v>182</v>
      </c>
      <c r="F88" s="83" t="s">
        <v>182</v>
      </c>
      <c r="G88" s="83" t="s">
        <v>1342</v>
      </c>
      <c r="H88" s="107">
        <v>44034.0</v>
      </c>
      <c r="I88" s="83">
        <v>1.95</v>
      </c>
      <c r="J88" s="83">
        <v>0.242</v>
      </c>
      <c r="K88" s="83">
        <v>0.214</v>
      </c>
      <c r="L88" s="83">
        <v>0.215</v>
      </c>
      <c r="M88" s="83" t="s">
        <v>175</v>
      </c>
      <c r="N88" s="95" t="s">
        <v>1343</v>
      </c>
    </row>
    <row r="89" hidden="1">
      <c r="A89" s="83" t="s">
        <v>1344</v>
      </c>
      <c r="B89" s="83" t="s">
        <v>1097</v>
      </c>
      <c r="C89" s="83" t="s">
        <v>1098</v>
      </c>
      <c r="D89" s="83"/>
      <c r="E89" s="83" t="s">
        <v>182</v>
      </c>
      <c r="F89" s="83" t="s">
        <v>182</v>
      </c>
      <c r="G89" s="83" t="s">
        <v>1345</v>
      </c>
      <c r="H89" s="107">
        <v>44034.0</v>
      </c>
      <c r="I89" s="83">
        <v>1.9</v>
      </c>
      <c r="J89" s="83">
        <v>0.213</v>
      </c>
      <c r="K89" s="83">
        <v>0.179</v>
      </c>
      <c r="L89" s="83">
        <v>0.181</v>
      </c>
      <c r="M89" s="83" t="s">
        <v>175</v>
      </c>
      <c r="N89" s="95" t="s">
        <v>1346</v>
      </c>
    </row>
    <row r="90" hidden="1">
      <c r="A90" s="83" t="s">
        <v>1347</v>
      </c>
      <c r="B90" s="83" t="s">
        <v>1097</v>
      </c>
      <c r="C90" s="83" t="s">
        <v>1098</v>
      </c>
      <c r="D90" s="83"/>
      <c r="E90" s="83" t="s">
        <v>182</v>
      </c>
      <c r="F90" s="83" t="s">
        <v>182</v>
      </c>
      <c r="G90" s="83" t="s">
        <v>1348</v>
      </c>
      <c r="H90" s="107">
        <v>44034.0</v>
      </c>
      <c r="I90" s="83">
        <v>1.34</v>
      </c>
      <c r="J90" s="83">
        <v>0.217</v>
      </c>
      <c r="K90" s="83">
        <v>0.204</v>
      </c>
      <c r="L90" s="83">
        <v>0.205</v>
      </c>
      <c r="M90" s="83" t="s">
        <v>175</v>
      </c>
      <c r="N90" s="95" t="s">
        <v>1349</v>
      </c>
    </row>
    <row r="91" hidden="1">
      <c r="A91" s="83" t="s">
        <v>1350</v>
      </c>
      <c r="B91" s="83" t="s">
        <v>1097</v>
      </c>
      <c r="C91" s="83" t="s">
        <v>1098</v>
      </c>
      <c r="D91" s="83"/>
      <c r="E91" s="83" t="s">
        <v>182</v>
      </c>
      <c r="F91" s="83" t="s">
        <v>182</v>
      </c>
      <c r="G91" s="83" t="s">
        <v>1351</v>
      </c>
      <c r="H91" s="107">
        <v>45322.0</v>
      </c>
      <c r="I91" s="83">
        <v>1.9</v>
      </c>
      <c r="J91" s="83">
        <v>0.238</v>
      </c>
      <c r="K91" s="83">
        <v>0.191</v>
      </c>
      <c r="L91" s="83">
        <v>0.193</v>
      </c>
      <c r="M91" s="83" t="s">
        <v>175</v>
      </c>
      <c r="N91" s="95" t="s">
        <v>1352</v>
      </c>
    </row>
    <row r="92" hidden="1">
      <c r="A92" s="83" t="s">
        <v>1353</v>
      </c>
      <c r="B92" s="83" t="s">
        <v>1097</v>
      </c>
      <c r="C92" s="83" t="s">
        <v>1098</v>
      </c>
      <c r="D92" s="83"/>
      <c r="E92" s="83" t="s">
        <v>182</v>
      </c>
      <c r="F92" s="83" t="s">
        <v>182</v>
      </c>
      <c r="G92" s="83" t="s">
        <v>1354</v>
      </c>
      <c r="H92" s="107">
        <v>45322.0</v>
      </c>
      <c r="I92" s="83">
        <v>1.95</v>
      </c>
      <c r="J92" s="83">
        <v>0.238</v>
      </c>
      <c r="K92" s="83">
        <v>0.191</v>
      </c>
      <c r="L92" s="83">
        <v>0.193</v>
      </c>
      <c r="M92" s="83" t="s">
        <v>175</v>
      </c>
      <c r="N92" s="95" t="s">
        <v>1352</v>
      </c>
    </row>
    <row r="93" hidden="1">
      <c r="A93" s="83" t="s">
        <v>1355</v>
      </c>
      <c r="B93" s="83" t="s">
        <v>1097</v>
      </c>
      <c r="C93" s="83" t="s">
        <v>1098</v>
      </c>
      <c r="D93" s="83"/>
      <c r="E93" s="83" t="s">
        <v>182</v>
      </c>
      <c r="F93" s="83" t="s">
        <v>182</v>
      </c>
      <c r="G93" s="83" t="s">
        <v>1356</v>
      </c>
      <c r="H93" s="93">
        <v>44034.0</v>
      </c>
      <c r="I93" s="83">
        <v>1.6</v>
      </c>
      <c r="J93" s="83">
        <v>0.18</v>
      </c>
      <c r="K93" s="83">
        <v>0.158</v>
      </c>
      <c r="L93" s="83">
        <v>0.159</v>
      </c>
      <c r="M93" s="83" t="s">
        <v>175</v>
      </c>
      <c r="N93" s="95" t="s">
        <v>1357</v>
      </c>
    </row>
    <row r="94" hidden="1">
      <c r="A94" s="83" t="s">
        <v>1358</v>
      </c>
      <c r="B94" s="83" t="s">
        <v>1097</v>
      </c>
      <c r="C94" s="83" t="s">
        <v>1098</v>
      </c>
      <c r="D94" s="83"/>
      <c r="E94" s="83" t="s">
        <v>182</v>
      </c>
      <c r="F94" s="83" t="s">
        <v>182</v>
      </c>
      <c r="G94" s="83" t="s">
        <v>1359</v>
      </c>
      <c r="H94" s="107">
        <v>45469.0</v>
      </c>
      <c r="I94" s="83">
        <v>2.1</v>
      </c>
      <c r="J94" s="83">
        <v>0.272</v>
      </c>
      <c r="K94" s="83">
        <v>0.259</v>
      </c>
      <c r="L94" s="83">
        <v>0.259</v>
      </c>
      <c r="M94" s="83" t="s">
        <v>175</v>
      </c>
      <c r="N94" s="95" t="s">
        <v>1360</v>
      </c>
    </row>
    <row r="95" hidden="1">
      <c r="A95" s="83" t="s">
        <v>1361</v>
      </c>
      <c r="B95" s="83" t="s">
        <v>1097</v>
      </c>
      <c r="C95" s="83" t="s">
        <v>1098</v>
      </c>
      <c r="D95" s="83"/>
      <c r="E95" s="83" t="s">
        <v>182</v>
      </c>
      <c r="F95" s="83" t="s">
        <v>182</v>
      </c>
      <c r="G95" s="83" t="s">
        <v>1362</v>
      </c>
      <c r="H95" s="93">
        <v>45469.0</v>
      </c>
      <c r="I95" s="83">
        <v>1.6</v>
      </c>
      <c r="J95" s="83">
        <v>0.259</v>
      </c>
      <c r="K95" s="83">
        <v>0.22</v>
      </c>
      <c r="L95" s="83">
        <v>0.222</v>
      </c>
      <c r="M95" s="83" t="s">
        <v>175</v>
      </c>
      <c r="N95" s="95" t="s">
        <v>1363</v>
      </c>
    </row>
    <row r="96" hidden="1">
      <c r="A96" s="83" t="s">
        <v>1364</v>
      </c>
      <c r="B96" s="83" t="s">
        <v>1097</v>
      </c>
      <c r="C96" s="83" t="s">
        <v>1098</v>
      </c>
      <c r="D96" s="83"/>
      <c r="E96" s="83" t="s">
        <v>182</v>
      </c>
      <c r="F96" s="83" t="s">
        <v>182</v>
      </c>
      <c r="G96" s="83" t="s">
        <v>1365</v>
      </c>
      <c r="H96" s="93">
        <v>44972.0</v>
      </c>
      <c r="I96" s="83">
        <v>1.58</v>
      </c>
      <c r="J96" s="83">
        <v>0.191</v>
      </c>
      <c r="K96" s="83">
        <v>0.168</v>
      </c>
      <c r="L96" s="83">
        <v>0.169</v>
      </c>
      <c r="M96" s="83" t="s">
        <v>175</v>
      </c>
      <c r="N96" s="95" t="s">
        <v>1366</v>
      </c>
    </row>
    <row r="97" hidden="1">
      <c r="A97" s="83" t="s">
        <v>1367</v>
      </c>
      <c r="B97" s="83" t="s">
        <v>1097</v>
      </c>
      <c r="C97" s="83" t="s">
        <v>1098</v>
      </c>
      <c r="D97" s="83"/>
      <c r="E97" s="83" t="s">
        <v>182</v>
      </c>
      <c r="F97" s="83" t="s">
        <v>182</v>
      </c>
      <c r="G97" s="83" t="s">
        <v>1368</v>
      </c>
      <c r="H97" s="93">
        <v>44335.0</v>
      </c>
      <c r="I97" s="83">
        <v>1.84</v>
      </c>
      <c r="J97" s="83">
        <v>0.229</v>
      </c>
      <c r="K97" s="83">
        <v>0.199</v>
      </c>
      <c r="L97" s="83">
        <v>0.2</v>
      </c>
      <c r="M97" s="83" t="s">
        <v>175</v>
      </c>
      <c r="N97" s="95" t="s">
        <v>1369</v>
      </c>
    </row>
    <row r="98" hidden="1">
      <c r="A98" s="83" t="s">
        <v>1370</v>
      </c>
      <c r="B98" s="83" t="s">
        <v>1097</v>
      </c>
      <c r="C98" s="83" t="s">
        <v>1098</v>
      </c>
      <c r="D98" s="83"/>
      <c r="E98" s="83" t="s">
        <v>182</v>
      </c>
      <c r="F98" s="83" t="s">
        <v>182</v>
      </c>
      <c r="G98" s="83" t="s">
        <v>1371</v>
      </c>
      <c r="H98" s="93">
        <v>44335.0</v>
      </c>
      <c r="I98" s="83">
        <v>1.33</v>
      </c>
      <c r="J98" s="83">
        <v>0.247</v>
      </c>
      <c r="K98" s="83">
        <v>0.201</v>
      </c>
      <c r="L98" s="83">
        <v>0.203</v>
      </c>
      <c r="M98" s="83" t="s">
        <v>175</v>
      </c>
      <c r="N98" s="95" t="s">
        <v>1369</v>
      </c>
    </row>
    <row r="99" hidden="1">
      <c r="A99" s="83" t="s">
        <v>1372</v>
      </c>
      <c r="B99" s="83" t="s">
        <v>1097</v>
      </c>
      <c r="C99" s="83" t="s">
        <v>1098</v>
      </c>
      <c r="D99" s="83"/>
      <c r="E99" s="83" t="s">
        <v>182</v>
      </c>
      <c r="F99" s="83" t="s">
        <v>182</v>
      </c>
      <c r="G99" s="83" t="s">
        <v>1373</v>
      </c>
      <c r="H99" s="93">
        <v>44335.0</v>
      </c>
      <c r="I99" s="83">
        <v>1.34</v>
      </c>
      <c r="J99" s="83">
        <v>0.197</v>
      </c>
      <c r="K99" s="83">
        <v>0.164</v>
      </c>
      <c r="L99" s="83">
        <v>0.167</v>
      </c>
      <c r="M99" s="83" t="s">
        <v>175</v>
      </c>
      <c r="N99" s="95" t="s">
        <v>1374</v>
      </c>
    </row>
    <row r="100" hidden="1">
      <c r="A100" s="83" t="s">
        <v>1375</v>
      </c>
      <c r="B100" s="83" t="s">
        <v>1097</v>
      </c>
      <c r="C100" s="83" t="s">
        <v>1098</v>
      </c>
      <c r="D100" s="83"/>
      <c r="E100" s="83" t="s">
        <v>182</v>
      </c>
      <c r="F100" s="83" t="s">
        <v>182</v>
      </c>
      <c r="G100" s="83" t="s">
        <v>1376</v>
      </c>
      <c r="H100" s="93">
        <v>44335.0</v>
      </c>
      <c r="I100" s="83">
        <v>1.94</v>
      </c>
      <c r="J100" s="83">
        <v>0.248</v>
      </c>
      <c r="K100" s="83">
        <v>0.202</v>
      </c>
      <c r="L100" s="83">
        <v>0.205</v>
      </c>
      <c r="M100" s="83" t="s">
        <v>175</v>
      </c>
      <c r="N100" s="95" t="s">
        <v>1377</v>
      </c>
    </row>
    <row r="101" hidden="1">
      <c r="A101" s="83" t="s">
        <v>1378</v>
      </c>
      <c r="B101" s="83" t="s">
        <v>1097</v>
      </c>
      <c r="C101" s="83" t="s">
        <v>1098</v>
      </c>
      <c r="D101" s="83"/>
      <c r="E101" s="83" t="s">
        <v>182</v>
      </c>
      <c r="F101" s="83" t="s">
        <v>182</v>
      </c>
      <c r="G101" s="83" t="s">
        <v>1379</v>
      </c>
      <c r="H101" s="93">
        <v>44335.0</v>
      </c>
      <c r="I101" s="83">
        <v>1.83</v>
      </c>
      <c r="J101" s="83">
        <v>0.215</v>
      </c>
      <c r="K101" s="83">
        <v>0.173</v>
      </c>
      <c r="L101" s="83">
        <v>0.177</v>
      </c>
      <c r="M101" s="83" t="s">
        <v>175</v>
      </c>
      <c r="N101" s="95" t="s">
        <v>1380</v>
      </c>
    </row>
    <row r="102" hidden="1">
      <c r="A102" s="83" t="s">
        <v>1381</v>
      </c>
      <c r="B102" s="83" t="s">
        <v>1097</v>
      </c>
      <c r="C102" s="83" t="s">
        <v>1098</v>
      </c>
      <c r="D102" s="83"/>
      <c r="E102" s="83" t="s">
        <v>182</v>
      </c>
      <c r="F102" s="83" t="s">
        <v>182</v>
      </c>
      <c r="G102" s="83" t="s">
        <v>1382</v>
      </c>
      <c r="H102" s="93">
        <v>44335.0</v>
      </c>
      <c r="I102" s="83">
        <v>1.38</v>
      </c>
      <c r="J102" s="83">
        <v>0.182</v>
      </c>
      <c r="K102" s="83">
        <v>0.151</v>
      </c>
      <c r="L102" s="83">
        <v>0.154</v>
      </c>
      <c r="M102" s="83" t="s">
        <v>175</v>
      </c>
      <c r="N102" s="95" t="s">
        <v>1383</v>
      </c>
    </row>
    <row r="103" hidden="1">
      <c r="A103" s="83" t="s">
        <v>1384</v>
      </c>
      <c r="B103" s="83" t="s">
        <v>1097</v>
      </c>
      <c r="C103" s="83" t="s">
        <v>1098</v>
      </c>
      <c r="D103" s="83"/>
      <c r="E103" s="83" t="s">
        <v>182</v>
      </c>
      <c r="F103" s="83" t="s">
        <v>182</v>
      </c>
      <c r="G103" s="83" t="s">
        <v>1385</v>
      </c>
      <c r="H103" s="93">
        <v>44986.0</v>
      </c>
      <c r="I103" s="83">
        <v>1.5</v>
      </c>
      <c r="J103" s="83">
        <v>0.202</v>
      </c>
      <c r="K103" s="83">
        <v>0.185</v>
      </c>
      <c r="L103" s="83">
        <v>0.186</v>
      </c>
      <c r="M103" s="83" t="s">
        <v>175</v>
      </c>
      <c r="N103" s="95" t="s">
        <v>1386</v>
      </c>
    </row>
    <row r="104" hidden="1">
      <c r="A104" s="83" t="s">
        <v>1387</v>
      </c>
      <c r="B104" s="83" t="s">
        <v>1097</v>
      </c>
      <c r="C104" s="83" t="s">
        <v>1098</v>
      </c>
      <c r="D104" s="83"/>
      <c r="E104" s="83" t="s">
        <v>182</v>
      </c>
      <c r="F104" s="83" t="s">
        <v>182</v>
      </c>
      <c r="G104" s="83" t="s">
        <v>1388</v>
      </c>
      <c r="H104" s="93">
        <v>44986.0</v>
      </c>
      <c r="I104" s="83">
        <v>2.2</v>
      </c>
      <c r="J104" s="83">
        <v>0.254</v>
      </c>
      <c r="K104" s="83">
        <v>0.195</v>
      </c>
      <c r="L104" s="83">
        <v>0.198</v>
      </c>
      <c r="M104" s="83" t="s">
        <v>175</v>
      </c>
      <c r="N104" s="95" t="s">
        <v>1389</v>
      </c>
    </row>
    <row r="105" hidden="1">
      <c r="A105" s="83" t="s">
        <v>1390</v>
      </c>
      <c r="B105" s="83" t="s">
        <v>1097</v>
      </c>
      <c r="C105" s="83" t="s">
        <v>1098</v>
      </c>
      <c r="D105" s="83"/>
      <c r="E105" s="83" t="s">
        <v>182</v>
      </c>
      <c r="F105" s="83" t="s">
        <v>182</v>
      </c>
      <c r="G105" s="83" t="s">
        <v>1391</v>
      </c>
      <c r="H105" s="93">
        <v>44986.0</v>
      </c>
      <c r="I105" s="83">
        <v>1.55</v>
      </c>
      <c r="J105" s="83">
        <v>0.229</v>
      </c>
      <c r="K105" s="83">
        <v>0.196</v>
      </c>
      <c r="L105" s="83">
        <v>0.197</v>
      </c>
      <c r="M105" s="83" t="s">
        <v>175</v>
      </c>
      <c r="N105" s="95" t="s">
        <v>1389</v>
      </c>
    </row>
    <row r="106" hidden="1">
      <c r="A106" s="83" t="s">
        <v>1392</v>
      </c>
      <c r="B106" s="83" t="s">
        <v>1097</v>
      </c>
      <c r="C106" s="83" t="s">
        <v>1098</v>
      </c>
      <c r="D106" s="83"/>
      <c r="E106" s="83" t="s">
        <v>182</v>
      </c>
      <c r="F106" s="83" t="s">
        <v>182</v>
      </c>
      <c r="G106" s="83" t="s">
        <v>1393</v>
      </c>
      <c r="H106" s="93">
        <v>44573.0</v>
      </c>
      <c r="I106" s="83">
        <v>1.69</v>
      </c>
      <c r="J106" s="83">
        <v>0.208</v>
      </c>
      <c r="K106" s="83">
        <v>0.178</v>
      </c>
      <c r="L106" s="83">
        <v>0.179</v>
      </c>
      <c r="M106" s="83" t="s">
        <v>175</v>
      </c>
      <c r="N106" s="95" t="s">
        <v>1394</v>
      </c>
    </row>
    <row r="107" hidden="1">
      <c r="A107" s="83" t="s">
        <v>1395</v>
      </c>
      <c r="B107" s="83" t="s">
        <v>1097</v>
      </c>
      <c r="C107" s="83" t="s">
        <v>1098</v>
      </c>
      <c r="D107" s="83"/>
      <c r="E107" s="83" t="s">
        <v>182</v>
      </c>
      <c r="F107" s="83" t="s">
        <v>182</v>
      </c>
      <c r="G107" s="83" t="s">
        <v>1396</v>
      </c>
      <c r="H107" s="93">
        <v>44573.0</v>
      </c>
      <c r="I107" s="83">
        <v>1.53</v>
      </c>
      <c r="J107" s="83">
        <v>0.213</v>
      </c>
      <c r="K107" s="83">
        <v>0.179</v>
      </c>
      <c r="L107" s="83">
        <v>0.181</v>
      </c>
      <c r="M107" s="83" t="s">
        <v>175</v>
      </c>
      <c r="N107" s="95" t="s">
        <v>1397</v>
      </c>
    </row>
    <row r="108" hidden="1">
      <c r="A108" s="83" t="s">
        <v>1398</v>
      </c>
      <c r="B108" s="83" t="s">
        <v>1097</v>
      </c>
      <c r="C108" s="83" t="s">
        <v>1098</v>
      </c>
      <c r="D108" s="83"/>
      <c r="E108" s="83" t="s">
        <v>182</v>
      </c>
      <c r="F108" s="83" t="s">
        <v>182</v>
      </c>
      <c r="G108" s="83" t="s">
        <v>1399</v>
      </c>
      <c r="H108" s="93">
        <v>45322.0</v>
      </c>
      <c r="I108" s="83">
        <v>1.9</v>
      </c>
      <c r="J108" s="83">
        <v>0.227</v>
      </c>
      <c r="K108" s="83">
        <v>0.192</v>
      </c>
      <c r="L108" s="83">
        <v>0.195</v>
      </c>
      <c r="M108" s="83" t="s">
        <v>175</v>
      </c>
      <c r="N108" s="95" t="s">
        <v>1400</v>
      </c>
    </row>
    <row r="109" hidden="1">
      <c r="A109" s="83" t="s">
        <v>1401</v>
      </c>
      <c r="B109" s="83" t="s">
        <v>1097</v>
      </c>
      <c r="C109" s="83" t="s">
        <v>1098</v>
      </c>
      <c r="D109" s="83"/>
      <c r="E109" s="83" t="s">
        <v>182</v>
      </c>
      <c r="F109" s="83" t="s">
        <v>182</v>
      </c>
      <c r="G109" s="83" t="s">
        <v>1402</v>
      </c>
      <c r="H109" s="93">
        <v>45021.0</v>
      </c>
      <c r="I109" s="83">
        <v>1.3</v>
      </c>
      <c r="J109" s="83">
        <v>0.218</v>
      </c>
      <c r="K109" s="83">
        <v>0.194</v>
      </c>
      <c r="L109" s="83">
        <v>0.195</v>
      </c>
      <c r="M109" s="83" t="s">
        <v>175</v>
      </c>
      <c r="N109" s="95" t="s">
        <v>1403</v>
      </c>
    </row>
    <row r="110" hidden="1">
      <c r="A110" s="83" t="s">
        <v>1404</v>
      </c>
      <c r="B110" s="83" t="s">
        <v>1097</v>
      </c>
      <c r="C110" s="83" t="s">
        <v>1098</v>
      </c>
      <c r="D110" s="83"/>
      <c r="E110" s="83" t="s">
        <v>182</v>
      </c>
      <c r="F110" s="83" t="s">
        <v>182</v>
      </c>
      <c r="G110" s="86">
        <v>1.0</v>
      </c>
      <c r="H110" s="93">
        <v>41731.0</v>
      </c>
      <c r="I110" s="83">
        <v>1.85</v>
      </c>
      <c r="J110" s="83">
        <v>0.232</v>
      </c>
      <c r="K110" s="83">
        <v>0.187</v>
      </c>
      <c r="L110" s="83">
        <v>0.19</v>
      </c>
      <c r="M110" s="94" t="s">
        <v>1405</v>
      </c>
      <c r="N110" s="95" t="s">
        <v>1406</v>
      </c>
    </row>
    <row r="111" hidden="1">
      <c r="A111" s="83" t="s">
        <v>1407</v>
      </c>
      <c r="B111" s="83" t="s">
        <v>1097</v>
      </c>
      <c r="C111" s="83" t="s">
        <v>1098</v>
      </c>
      <c r="D111" s="83"/>
      <c r="E111" s="83">
        <v>1300.0</v>
      </c>
      <c r="F111" s="83" t="s">
        <v>182</v>
      </c>
      <c r="G111" s="83" t="s">
        <v>1408</v>
      </c>
      <c r="H111" s="93">
        <v>40716.0</v>
      </c>
      <c r="I111" s="83">
        <v>2.1</v>
      </c>
      <c r="J111" s="83">
        <v>0.32</v>
      </c>
      <c r="K111" s="83">
        <v>0.245</v>
      </c>
      <c r="L111" s="83">
        <v>0.245</v>
      </c>
      <c r="M111" s="94" t="s">
        <v>1405</v>
      </c>
      <c r="N111" s="95" t="s">
        <v>1409</v>
      </c>
    </row>
    <row r="112" hidden="1">
      <c r="A112" s="83" t="s">
        <v>1410</v>
      </c>
      <c r="B112" s="83" t="s">
        <v>1097</v>
      </c>
      <c r="C112" s="83" t="s">
        <v>1098</v>
      </c>
      <c r="D112" s="83"/>
      <c r="E112" s="83">
        <v>16.0</v>
      </c>
      <c r="F112" s="83" t="s">
        <v>182</v>
      </c>
      <c r="G112" s="83" t="s">
        <v>1408</v>
      </c>
      <c r="H112" s="93">
        <v>40716.0</v>
      </c>
      <c r="I112" s="83">
        <v>2.1</v>
      </c>
      <c r="J112" s="83">
        <v>0.247</v>
      </c>
      <c r="K112" s="83">
        <v>0.208</v>
      </c>
      <c r="L112" s="83">
        <v>0.208</v>
      </c>
      <c r="M112" s="94" t="s">
        <v>1405</v>
      </c>
      <c r="N112" s="95" t="s">
        <v>1411</v>
      </c>
    </row>
    <row r="113" hidden="1">
      <c r="A113" s="83" t="s">
        <v>1412</v>
      </c>
      <c r="B113" s="83" t="s">
        <v>1097</v>
      </c>
      <c r="C113" s="83" t="s">
        <v>1098</v>
      </c>
      <c r="D113" s="83"/>
      <c r="E113" s="83" t="s">
        <v>182</v>
      </c>
      <c r="F113" s="83" t="s">
        <v>182</v>
      </c>
      <c r="G113" s="83" t="s">
        <v>1413</v>
      </c>
      <c r="H113" s="93">
        <v>41731.0</v>
      </c>
      <c r="I113" s="83">
        <v>2.15</v>
      </c>
      <c r="J113" s="83">
        <v>0.228</v>
      </c>
      <c r="K113" s="83">
        <v>0.183</v>
      </c>
      <c r="L113" s="83">
        <v>0.185</v>
      </c>
      <c r="M113" s="94" t="s">
        <v>1405</v>
      </c>
      <c r="N113" s="95" t="s">
        <v>1414</v>
      </c>
    </row>
    <row r="114" hidden="1">
      <c r="A114" s="83" t="s">
        <v>1415</v>
      </c>
      <c r="B114" s="83" t="s">
        <v>1097</v>
      </c>
      <c r="C114" s="83" t="s">
        <v>1098</v>
      </c>
      <c r="D114" s="83"/>
      <c r="E114" s="83" t="s">
        <v>182</v>
      </c>
      <c r="F114" s="83" t="s">
        <v>182</v>
      </c>
      <c r="G114" s="83" t="s">
        <v>1416</v>
      </c>
      <c r="H114" s="93">
        <v>41731.0</v>
      </c>
      <c r="I114" s="83">
        <v>1.52</v>
      </c>
      <c r="J114" s="83">
        <v>0.186</v>
      </c>
      <c r="K114" s="83">
        <v>0.172</v>
      </c>
      <c r="L114" s="83">
        <v>0.172</v>
      </c>
      <c r="M114" s="94" t="s">
        <v>1405</v>
      </c>
      <c r="N114" s="95" t="s">
        <v>1417</v>
      </c>
    </row>
    <row r="115" hidden="1">
      <c r="A115" s="83" t="s">
        <v>1418</v>
      </c>
      <c r="B115" s="83" t="s">
        <v>1097</v>
      </c>
      <c r="C115" s="83" t="s">
        <v>1098</v>
      </c>
      <c r="D115" s="83"/>
      <c r="E115" s="83" t="s">
        <v>182</v>
      </c>
      <c r="F115" s="83" t="s">
        <v>182</v>
      </c>
      <c r="G115" s="83" t="s">
        <v>1419</v>
      </c>
      <c r="H115" s="93">
        <v>41731.0</v>
      </c>
      <c r="I115" s="83">
        <v>1.7</v>
      </c>
      <c r="J115" s="83">
        <v>0.217</v>
      </c>
      <c r="K115" s="83">
        <v>0.19</v>
      </c>
      <c r="L115" s="83">
        <v>0.192</v>
      </c>
      <c r="M115" s="94" t="s">
        <v>1405</v>
      </c>
      <c r="N115" s="95" t="s">
        <v>1420</v>
      </c>
    </row>
    <row r="116" hidden="1">
      <c r="A116" s="83" t="s">
        <v>1421</v>
      </c>
      <c r="B116" s="83" t="s">
        <v>1097</v>
      </c>
      <c r="C116" s="83" t="s">
        <v>1098</v>
      </c>
      <c r="D116" s="83"/>
      <c r="E116" s="83" t="s">
        <v>182</v>
      </c>
      <c r="F116" s="83" t="s">
        <v>182</v>
      </c>
      <c r="G116" s="83" t="s">
        <v>1422</v>
      </c>
      <c r="H116" s="93">
        <v>41731.0</v>
      </c>
      <c r="I116" s="83">
        <v>2.0</v>
      </c>
      <c r="J116" s="83">
        <v>0.221</v>
      </c>
      <c r="K116" s="83">
        <v>0.164</v>
      </c>
      <c r="L116" s="83">
        <v>0.167</v>
      </c>
      <c r="M116" s="94" t="s">
        <v>1405</v>
      </c>
      <c r="N116" s="95" t="s">
        <v>1423</v>
      </c>
    </row>
    <row r="117" hidden="1">
      <c r="A117" s="83" t="s">
        <v>1424</v>
      </c>
      <c r="B117" s="83" t="s">
        <v>1097</v>
      </c>
      <c r="C117" s="83" t="s">
        <v>1098</v>
      </c>
      <c r="D117" s="83"/>
      <c r="E117" s="83" t="s">
        <v>182</v>
      </c>
      <c r="F117" s="83" t="s">
        <v>182</v>
      </c>
      <c r="G117" s="83" t="s">
        <v>1425</v>
      </c>
      <c r="H117" s="93">
        <v>41731.0</v>
      </c>
      <c r="I117" s="83">
        <v>1.55</v>
      </c>
      <c r="J117" s="83">
        <v>0.189</v>
      </c>
      <c r="K117" s="83">
        <v>0.165</v>
      </c>
      <c r="L117" s="83">
        <v>0.166</v>
      </c>
      <c r="M117" s="94" t="s">
        <v>1405</v>
      </c>
      <c r="N117" s="95" t="s">
        <v>1426</v>
      </c>
    </row>
    <row r="118" hidden="1">
      <c r="A118" s="83" t="s">
        <v>1427</v>
      </c>
      <c r="B118" s="83" t="s">
        <v>1428</v>
      </c>
      <c r="C118" s="83" t="s">
        <v>1098</v>
      </c>
      <c r="D118" s="83"/>
      <c r="E118" s="83" t="s">
        <v>182</v>
      </c>
      <c r="F118" s="83" t="s">
        <v>182</v>
      </c>
      <c r="G118" s="83" t="s">
        <v>1429</v>
      </c>
      <c r="H118" s="93">
        <v>42081.0</v>
      </c>
      <c r="I118" s="83">
        <v>2.4</v>
      </c>
      <c r="J118" s="83">
        <v>0.255</v>
      </c>
      <c r="K118" s="83">
        <v>0.229</v>
      </c>
      <c r="L118" s="83">
        <v>0.231</v>
      </c>
      <c r="M118" s="83" t="s">
        <v>175</v>
      </c>
      <c r="N118" s="95" t="s">
        <v>1430</v>
      </c>
    </row>
    <row r="119" hidden="1">
      <c r="A119" s="83" t="s">
        <v>1431</v>
      </c>
      <c r="B119" s="83" t="s">
        <v>1432</v>
      </c>
      <c r="C119" s="83" t="s">
        <v>1098</v>
      </c>
      <c r="D119" s="83"/>
      <c r="E119" s="83" t="s">
        <v>182</v>
      </c>
      <c r="F119" s="83" t="s">
        <v>182</v>
      </c>
      <c r="G119" s="83" t="s">
        <v>1166</v>
      </c>
      <c r="H119" s="107">
        <v>39763.0</v>
      </c>
      <c r="I119" s="83">
        <v>2.6</v>
      </c>
      <c r="J119" s="83">
        <v>0.231</v>
      </c>
      <c r="K119" s="83">
        <v>0.198</v>
      </c>
      <c r="L119" s="83">
        <v>0.199</v>
      </c>
      <c r="M119" s="83" t="s">
        <v>175</v>
      </c>
      <c r="N119" s="95" t="s">
        <v>1433</v>
      </c>
    </row>
    <row r="120" hidden="1">
      <c r="A120" s="83" t="s">
        <v>1434</v>
      </c>
      <c r="B120" s="83" t="s">
        <v>1432</v>
      </c>
      <c r="C120" s="83" t="s">
        <v>1098</v>
      </c>
      <c r="D120" s="83"/>
      <c r="E120" s="83" t="s">
        <v>182</v>
      </c>
      <c r="F120" s="83" t="s">
        <v>182</v>
      </c>
      <c r="G120" s="83" t="s">
        <v>182</v>
      </c>
      <c r="H120" s="93">
        <v>42060.0</v>
      </c>
      <c r="I120" s="83">
        <v>2.6</v>
      </c>
      <c r="J120" s="83">
        <v>0.248</v>
      </c>
      <c r="K120" s="83">
        <v>0.23</v>
      </c>
      <c r="L120" s="83">
        <v>0.231</v>
      </c>
      <c r="M120" s="83" t="s">
        <v>175</v>
      </c>
      <c r="N120" s="95" t="s">
        <v>1435</v>
      </c>
    </row>
    <row r="121" hidden="1">
      <c r="A121" s="83" t="s">
        <v>1436</v>
      </c>
      <c r="B121" s="83" t="s">
        <v>1432</v>
      </c>
      <c r="C121" s="83" t="s">
        <v>1098</v>
      </c>
      <c r="D121" s="83"/>
      <c r="E121" s="83" t="s">
        <v>182</v>
      </c>
      <c r="F121" s="83" t="s">
        <v>1437</v>
      </c>
      <c r="G121" s="83" t="s">
        <v>1438</v>
      </c>
      <c r="H121" s="93">
        <v>43495.0</v>
      </c>
      <c r="I121" s="83">
        <v>2.8</v>
      </c>
      <c r="J121" s="83">
        <v>0.257</v>
      </c>
      <c r="K121" s="83">
        <v>0.196</v>
      </c>
      <c r="L121" s="83">
        <v>0.199</v>
      </c>
      <c r="M121" s="83" t="s">
        <v>175</v>
      </c>
      <c r="N121" s="95" t="s">
        <v>1439</v>
      </c>
    </row>
    <row r="122" hidden="1">
      <c r="A122" s="83" t="s">
        <v>1440</v>
      </c>
      <c r="B122" s="83" t="s">
        <v>1097</v>
      </c>
      <c r="C122" s="83" t="s">
        <v>1441</v>
      </c>
      <c r="D122" s="83"/>
      <c r="E122" s="83">
        <v>1.4</v>
      </c>
      <c r="F122" s="83" t="s">
        <v>182</v>
      </c>
      <c r="G122" s="83" t="s">
        <v>1166</v>
      </c>
      <c r="H122" s="93">
        <v>40807.0</v>
      </c>
      <c r="I122" s="83">
        <v>2.4</v>
      </c>
      <c r="J122" s="83">
        <v>0.231</v>
      </c>
      <c r="K122" s="83">
        <v>0.187</v>
      </c>
      <c r="L122" s="83">
        <v>0.189</v>
      </c>
      <c r="M122" s="94" t="s">
        <v>1100</v>
      </c>
      <c r="N122" s="95" t="s">
        <v>1442</v>
      </c>
    </row>
    <row r="123" hidden="1">
      <c r="A123" s="83" t="s">
        <v>1443</v>
      </c>
      <c r="B123" s="83" t="s">
        <v>1097</v>
      </c>
      <c r="C123" s="83" t="s">
        <v>1441</v>
      </c>
      <c r="D123" s="83"/>
      <c r="E123" s="83" t="s">
        <v>182</v>
      </c>
      <c r="F123" s="83" t="s">
        <v>182</v>
      </c>
      <c r="G123" s="83" t="s">
        <v>1444</v>
      </c>
      <c r="H123" s="93">
        <v>40807.0</v>
      </c>
      <c r="I123" s="83">
        <v>1.89</v>
      </c>
      <c r="J123" s="83">
        <v>0.209</v>
      </c>
      <c r="K123" s="83">
        <v>0.179</v>
      </c>
      <c r="L123" s="83">
        <v>0.18</v>
      </c>
      <c r="M123" s="94" t="s">
        <v>1100</v>
      </c>
      <c r="N123" s="95" t="s">
        <v>1445</v>
      </c>
    </row>
    <row r="124" hidden="1">
      <c r="A124" s="83" t="s">
        <v>1446</v>
      </c>
      <c r="B124" s="83" t="s">
        <v>1097</v>
      </c>
      <c r="C124" s="83" t="s">
        <v>1441</v>
      </c>
      <c r="D124" s="83"/>
      <c r="E124" s="83" t="s">
        <v>182</v>
      </c>
      <c r="F124" s="83" t="s">
        <v>182</v>
      </c>
      <c r="G124" s="83" t="s">
        <v>1247</v>
      </c>
      <c r="H124" s="107">
        <v>35690.0</v>
      </c>
      <c r="I124" s="83">
        <v>1.6</v>
      </c>
      <c r="J124" s="83">
        <v>0.282</v>
      </c>
      <c r="K124" s="83">
        <v>0.231</v>
      </c>
      <c r="L124" s="83">
        <v>0.231</v>
      </c>
      <c r="M124" s="83" t="s">
        <v>175</v>
      </c>
      <c r="N124" s="95" t="s">
        <v>1447</v>
      </c>
    </row>
    <row r="125">
      <c r="A125" s="83" t="s">
        <v>1448</v>
      </c>
      <c r="B125" s="83" t="s">
        <v>1097</v>
      </c>
      <c r="C125" s="83" t="s">
        <v>1441</v>
      </c>
      <c r="D125" s="83"/>
      <c r="E125" s="83">
        <v>87.0</v>
      </c>
      <c r="F125" s="83" t="s">
        <v>182</v>
      </c>
      <c r="G125" s="83" t="s">
        <v>1186</v>
      </c>
      <c r="H125" s="93">
        <v>36326.0</v>
      </c>
      <c r="I125" s="83">
        <v>2.1</v>
      </c>
      <c r="J125" s="83">
        <v>0.29</v>
      </c>
      <c r="K125" s="83">
        <v>0.214</v>
      </c>
      <c r="L125" s="83">
        <v>0.0</v>
      </c>
      <c r="M125" s="83" t="s">
        <v>175</v>
      </c>
      <c r="N125" s="95" t="s">
        <v>1449</v>
      </c>
    </row>
    <row r="126" hidden="1">
      <c r="A126" s="83" t="s">
        <v>1450</v>
      </c>
      <c r="B126" s="83" t="s">
        <v>1097</v>
      </c>
      <c r="C126" s="83" t="s">
        <v>1441</v>
      </c>
      <c r="D126" s="83"/>
      <c r="E126" s="83" t="s">
        <v>182</v>
      </c>
      <c r="F126" s="83" t="s">
        <v>182</v>
      </c>
      <c r="G126" s="83" t="s">
        <v>1166</v>
      </c>
      <c r="H126" s="93">
        <v>39042.0</v>
      </c>
      <c r="I126" s="83">
        <v>2.4</v>
      </c>
      <c r="J126" s="83">
        <v>0.273</v>
      </c>
      <c r="K126" s="83">
        <v>0.208</v>
      </c>
      <c r="L126" s="83">
        <v>0.0</v>
      </c>
      <c r="M126" s="83" t="s">
        <v>175</v>
      </c>
      <c r="N126" s="95" t="s">
        <v>1451</v>
      </c>
    </row>
    <row r="127">
      <c r="A127" s="83" t="s">
        <v>1452</v>
      </c>
      <c r="B127" s="83" t="s">
        <v>1097</v>
      </c>
      <c r="C127" s="83" t="s">
        <v>1441</v>
      </c>
      <c r="D127" s="83"/>
      <c r="E127" s="83">
        <v>1.0</v>
      </c>
      <c r="F127" s="83" t="s">
        <v>182</v>
      </c>
      <c r="G127" s="83" t="s">
        <v>1166</v>
      </c>
      <c r="H127" s="93">
        <v>40197.0</v>
      </c>
      <c r="I127" s="83">
        <v>1.94</v>
      </c>
      <c r="J127" s="83">
        <v>0.258</v>
      </c>
      <c r="K127" s="83">
        <v>0.199</v>
      </c>
      <c r="L127" s="83">
        <v>0.202</v>
      </c>
      <c r="M127" s="83" t="s">
        <v>175</v>
      </c>
      <c r="N127" s="95" t="s">
        <v>1453</v>
      </c>
    </row>
    <row r="128">
      <c r="A128" s="110">
        <v>45568.0</v>
      </c>
      <c r="B128" s="83" t="s">
        <v>1097</v>
      </c>
      <c r="C128" s="83" t="s">
        <v>1441</v>
      </c>
      <c r="D128" s="83"/>
      <c r="E128" s="83">
        <v>1.4</v>
      </c>
      <c r="F128" s="83" t="s">
        <v>182</v>
      </c>
      <c r="G128" s="83" t="s">
        <v>1166</v>
      </c>
      <c r="H128" s="93">
        <v>40485.0</v>
      </c>
      <c r="I128" s="83">
        <v>1.95</v>
      </c>
      <c r="J128" s="83">
        <v>0.251</v>
      </c>
      <c r="K128" s="83">
        <v>0.196</v>
      </c>
      <c r="L128" s="83">
        <v>0.199</v>
      </c>
      <c r="M128" s="83" t="s">
        <v>175</v>
      </c>
      <c r="N128" s="95" t="s">
        <v>1454</v>
      </c>
    </row>
    <row r="129" hidden="1">
      <c r="A129" s="83" t="s">
        <v>1455</v>
      </c>
      <c r="B129" s="83" t="s">
        <v>1097</v>
      </c>
      <c r="C129" s="83" t="s">
        <v>1441</v>
      </c>
      <c r="D129" s="83"/>
      <c r="E129" s="83" t="s">
        <v>182</v>
      </c>
      <c r="F129" s="83">
        <v>1.93</v>
      </c>
      <c r="G129" s="83" t="s">
        <v>1456</v>
      </c>
      <c r="H129" s="107">
        <v>40828.0</v>
      </c>
      <c r="I129" s="83">
        <v>1.65</v>
      </c>
      <c r="J129" s="83">
        <v>0.205</v>
      </c>
      <c r="K129" s="83">
        <v>0.167</v>
      </c>
      <c r="L129" s="83">
        <v>0.169</v>
      </c>
      <c r="M129" s="83" t="s">
        <v>175</v>
      </c>
      <c r="N129" s="95" t="s">
        <v>1457</v>
      </c>
    </row>
    <row r="130">
      <c r="A130" s="97" t="s">
        <v>1458</v>
      </c>
      <c r="B130" s="97" t="s">
        <v>1097</v>
      </c>
      <c r="C130" s="97" t="s">
        <v>1441</v>
      </c>
      <c r="D130" s="98">
        <f>0.001987*300*ln(E130*0.000000001)</f>
        <v>-12.65764192</v>
      </c>
      <c r="E130" s="97">
        <v>0.6</v>
      </c>
      <c r="F130" s="97">
        <v>91.0</v>
      </c>
      <c r="G130" s="97">
        <v>481.0</v>
      </c>
      <c r="H130" s="100">
        <v>41773.0</v>
      </c>
      <c r="I130" s="97">
        <v>1.55</v>
      </c>
      <c r="J130" s="97">
        <v>0.194</v>
      </c>
      <c r="K130" s="97">
        <v>0.141</v>
      </c>
      <c r="L130" s="97">
        <v>0.143</v>
      </c>
      <c r="M130" s="97" t="s">
        <v>175</v>
      </c>
      <c r="N130" s="101" t="s">
        <v>1459</v>
      </c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</row>
    <row r="131" hidden="1">
      <c r="A131" s="83" t="s">
        <v>1460</v>
      </c>
      <c r="B131" s="83" t="s">
        <v>1097</v>
      </c>
      <c r="C131" s="83" t="s">
        <v>1441</v>
      </c>
      <c r="D131" s="83"/>
      <c r="E131" s="83" t="s">
        <v>182</v>
      </c>
      <c r="F131" s="83" t="s">
        <v>182</v>
      </c>
      <c r="G131" s="83" t="s">
        <v>1461</v>
      </c>
      <c r="H131" s="93">
        <v>41773.0</v>
      </c>
      <c r="I131" s="83">
        <v>2.05</v>
      </c>
      <c r="J131" s="83">
        <v>0.278</v>
      </c>
      <c r="K131" s="83">
        <v>0.216</v>
      </c>
      <c r="L131" s="83">
        <v>0.219</v>
      </c>
      <c r="M131" s="83" t="s">
        <v>175</v>
      </c>
      <c r="N131" s="95" t="s">
        <v>1462</v>
      </c>
    </row>
    <row r="132" hidden="1">
      <c r="A132" s="83" t="s">
        <v>1463</v>
      </c>
      <c r="B132" s="83" t="s">
        <v>1097</v>
      </c>
      <c r="C132" s="83" t="s">
        <v>1441</v>
      </c>
      <c r="D132" s="83"/>
      <c r="E132" s="83" t="s">
        <v>182</v>
      </c>
      <c r="F132" s="83">
        <v>112.0</v>
      </c>
      <c r="G132" s="83" t="s">
        <v>1464</v>
      </c>
      <c r="H132" s="107">
        <v>41773.0</v>
      </c>
      <c r="I132" s="83">
        <v>1.55</v>
      </c>
      <c r="J132" s="83">
        <v>0.189</v>
      </c>
      <c r="K132" s="83">
        <v>0.148</v>
      </c>
      <c r="L132" s="83">
        <v>0.15</v>
      </c>
      <c r="M132" s="83" t="s">
        <v>175</v>
      </c>
      <c r="N132" s="95" t="s">
        <v>1465</v>
      </c>
    </row>
    <row r="133" hidden="1">
      <c r="A133" s="83" t="s">
        <v>1466</v>
      </c>
      <c r="B133" s="83" t="s">
        <v>1097</v>
      </c>
      <c r="C133" s="83" t="s">
        <v>1441</v>
      </c>
      <c r="D133" s="83"/>
      <c r="E133" s="83" t="s">
        <v>182</v>
      </c>
      <c r="F133" s="83">
        <v>4.0</v>
      </c>
      <c r="G133" s="83" t="s">
        <v>1467</v>
      </c>
      <c r="H133" s="107">
        <v>41773.0</v>
      </c>
      <c r="I133" s="83">
        <v>1.95</v>
      </c>
      <c r="J133" s="83">
        <v>0.229</v>
      </c>
      <c r="K133" s="83">
        <v>0.18</v>
      </c>
      <c r="L133" s="83">
        <v>0.183</v>
      </c>
      <c r="M133" s="83" t="s">
        <v>175</v>
      </c>
      <c r="N133" s="95" t="s">
        <v>1468</v>
      </c>
    </row>
    <row r="134" hidden="1">
      <c r="A134" s="83" t="s">
        <v>1469</v>
      </c>
      <c r="B134" s="83" t="s">
        <v>1097</v>
      </c>
      <c r="C134" s="83" t="s">
        <v>1441</v>
      </c>
      <c r="D134" s="83"/>
      <c r="E134" s="83" t="s">
        <v>182</v>
      </c>
      <c r="F134" s="83" t="s">
        <v>182</v>
      </c>
      <c r="G134" s="83" t="s">
        <v>1470</v>
      </c>
      <c r="H134" s="93">
        <v>41997.0</v>
      </c>
      <c r="I134" s="83">
        <v>1.7</v>
      </c>
      <c r="J134" s="83">
        <v>0.219</v>
      </c>
      <c r="K134" s="83">
        <v>0.182</v>
      </c>
      <c r="L134" s="83">
        <v>0.184</v>
      </c>
      <c r="M134" s="83" t="s">
        <v>175</v>
      </c>
      <c r="N134" s="95" t="s">
        <v>1471</v>
      </c>
    </row>
    <row r="135" hidden="1">
      <c r="A135" s="83" t="s">
        <v>1472</v>
      </c>
      <c r="B135" s="83" t="s">
        <v>1097</v>
      </c>
      <c r="C135" s="83" t="s">
        <v>1441</v>
      </c>
      <c r="D135" s="83"/>
      <c r="E135" s="83" t="s">
        <v>182</v>
      </c>
      <c r="F135" s="83">
        <v>40.0</v>
      </c>
      <c r="G135" s="83" t="s">
        <v>1473</v>
      </c>
      <c r="H135" s="93">
        <v>41997.0</v>
      </c>
      <c r="I135" s="83">
        <v>1.17</v>
      </c>
      <c r="J135" s="83">
        <v>0.184</v>
      </c>
      <c r="K135" s="83">
        <v>0.157</v>
      </c>
      <c r="L135" s="83">
        <v>0.158</v>
      </c>
      <c r="M135" s="83" t="s">
        <v>175</v>
      </c>
      <c r="N135" s="95" t="s">
        <v>1474</v>
      </c>
    </row>
    <row r="136" hidden="1">
      <c r="A136" s="83" t="s">
        <v>1475</v>
      </c>
      <c r="B136" s="83" t="s">
        <v>1097</v>
      </c>
      <c r="C136" s="83" t="s">
        <v>1441</v>
      </c>
      <c r="D136" s="83"/>
      <c r="E136" s="83" t="s">
        <v>182</v>
      </c>
      <c r="F136" s="83">
        <v>50.0</v>
      </c>
      <c r="G136" s="83" t="s">
        <v>1476</v>
      </c>
      <c r="H136" s="93">
        <v>41997.0</v>
      </c>
      <c r="I136" s="83">
        <v>2.5</v>
      </c>
      <c r="J136" s="83">
        <v>0.282</v>
      </c>
      <c r="K136" s="83">
        <v>0.199</v>
      </c>
      <c r="L136" s="83">
        <v>0.203</v>
      </c>
      <c r="M136" s="83" t="s">
        <v>175</v>
      </c>
      <c r="N136" s="95" t="s">
        <v>1477</v>
      </c>
    </row>
    <row r="137" hidden="1">
      <c r="A137" s="83" t="s">
        <v>1478</v>
      </c>
      <c r="B137" s="83" t="s">
        <v>1097</v>
      </c>
      <c r="C137" s="83" t="s">
        <v>1441</v>
      </c>
      <c r="D137" s="83"/>
      <c r="E137" s="83" t="s">
        <v>182</v>
      </c>
      <c r="F137" s="83" t="s">
        <v>182</v>
      </c>
      <c r="G137" s="83" t="s">
        <v>1479</v>
      </c>
      <c r="H137" s="93">
        <v>43334.0</v>
      </c>
      <c r="I137" s="83">
        <v>2.01</v>
      </c>
      <c r="J137" s="83">
        <v>0.239</v>
      </c>
      <c r="K137" s="83">
        <v>0.199</v>
      </c>
      <c r="L137" s="83">
        <v>0.201</v>
      </c>
      <c r="M137" s="83" t="s">
        <v>175</v>
      </c>
      <c r="N137" s="95" t="s">
        <v>1480</v>
      </c>
    </row>
    <row r="138" hidden="1">
      <c r="A138" s="83" t="s">
        <v>1481</v>
      </c>
      <c r="B138" s="83" t="s">
        <v>1097</v>
      </c>
      <c r="C138" s="83" t="s">
        <v>1441</v>
      </c>
      <c r="D138" s="83"/>
      <c r="E138" s="83" t="s">
        <v>182</v>
      </c>
      <c r="F138" s="83" t="s">
        <v>182</v>
      </c>
      <c r="G138" s="83" t="s">
        <v>1482</v>
      </c>
      <c r="H138" s="93">
        <v>43544.0</v>
      </c>
      <c r="I138" s="83">
        <v>1.12</v>
      </c>
      <c r="J138" s="83">
        <v>0.192</v>
      </c>
      <c r="K138" s="83">
        <v>0.174</v>
      </c>
      <c r="L138" s="83">
        <v>0.175</v>
      </c>
      <c r="M138" s="83" t="s">
        <v>175</v>
      </c>
      <c r="N138" s="95" t="s">
        <v>1483</v>
      </c>
    </row>
    <row r="139" hidden="1">
      <c r="A139" s="83" t="s">
        <v>1484</v>
      </c>
      <c r="B139" s="83" t="s">
        <v>1097</v>
      </c>
      <c r="C139" s="83" t="s">
        <v>1441</v>
      </c>
      <c r="D139" s="83"/>
      <c r="E139" s="83" t="s">
        <v>182</v>
      </c>
      <c r="F139" s="83" t="s">
        <v>1485</v>
      </c>
      <c r="G139" s="83" t="s">
        <v>1486</v>
      </c>
      <c r="H139" s="93">
        <v>43544.0</v>
      </c>
      <c r="I139" s="83">
        <v>1.36</v>
      </c>
      <c r="J139" s="83">
        <v>0.201</v>
      </c>
      <c r="K139" s="83">
        <v>0.177</v>
      </c>
      <c r="L139" s="83">
        <v>0.179</v>
      </c>
      <c r="M139" s="83" t="s">
        <v>175</v>
      </c>
      <c r="N139" s="95" t="s">
        <v>1487</v>
      </c>
    </row>
    <row r="140" hidden="1">
      <c r="A140" s="83" t="s">
        <v>1488</v>
      </c>
      <c r="B140" s="83" t="s">
        <v>1097</v>
      </c>
      <c r="C140" s="83" t="s">
        <v>1441</v>
      </c>
      <c r="D140" s="83"/>
      <c r="E140" s="83" t="s">
        <v>182</v>
      </c>
      <c r="F140" s="83" t="s">
        <v>182</v>
      </c>
      <c r="G140" s="83" t="s">
        <v>1489</v>
      </c>
      <c r="H140" s="93">
        <v>43978.0</v>
      </c>
      <c r="I140" s="83">
        <v>2.001</v>
      </c>
      <c r="J140" s="83">
        <v>0.259</v>
      </c>
      <c r="K140" s="83">
        <v>0.232</v>
      </c>
      <c r="L140" s="83">
        <v>0.234</v>
      </c>
      <c r="M140" s="83" t="s">
        <v>175</v>
      </c>
      <c r="N140" s="95" t="s">
        <v>1490</v>
      </c>
    </row>
    <row r="141" hidden="1">
      <c r="A141" s="83" t="s">
        <v>1491</v>
      </c>
      <c r="B141" s="83" t="s">
        <v>1097</v>
      </c>
      <c r="C141" s="83" t="s">
        <v>1441</v>
      </c>
      <c r="D141" s="83"/>
      <c r="E141" s="83" t="s">
        <v>182</v>
      </c>
      <c r="F141" s="83" t="s">
        <v>182</v>
      </c>
      <c r="G141" s="83" t="s">
        <v>1492</v>
      </c>
      <c r="H141" s="93">
        <v>44160.0</v>
      </c>
      <c r="I141" s="83">
        <v>1.41</v>
      </c>
      <c r="J141" s="83">
        <v>0.224</v>
      </c>
      <c r="K141" s="83">
        <v>0.201</v>
      </c>
      <c r="L141" s="83">
        <v>0.202</v>
      </c>
      <c r="M141" s="83" t="s">
        <v>175</v>
      </c>
      <c r="N141" s="95" t="s">
        <v>1493</v>
      </c>
    </row>
    <row r="142" hidden="1">
      <c r="A142" s="83" t="s">
        <v>1494</v>
      </c>
      <c r="B142" s="83" t="s">
        <v>1097</v>
      </c>
      <c r="C142" s="83" t="s">
        <v>1441</v>
      </c>
      <c r="D142" s="83"/>
      <c r="E142" s="83" t="s">
        <v>182</v>
      </c>
      <c r="F142" s="83" t="s">
        <v>182</v>
      </c>
      <c r="G142" s="83" t="s">
        <v>1247</v>
      </c>
      <c r="H142" s="93">
        <v>44160.0</v>
      </c>
      <c r="I142" s="83">
        <v>1.36</v>
      </c>
      <c r="J142" s="83">
        <v>0.234</v>
      </c>
      <c r="K142" s="83">
        <v>0.203</v>
      </c>
      <c r="L142" s="83">
        <v>0.205</v>
      </c>
      <c r="M142" s="83" t="s">
        <v>175</v>
      </c>
      <c r="N142" s="95" t="s">
        <v>1495</v>
      </c>
    </row>
    <row r="143" hidden="1">
      <c r="A143" s="83" t="s">
        <v>1496</v>
      </c>
      <c r="B143" s="83" t="s">
        <v>1097</v>
      </c>
      <c r="C143" s="83" t="s">
        <v>1441</v>
      </c>
      <c r="D143" s="83"/>
      <c r="E143" s="83" t="s">
        <v>182</v>
      </c>
      <c r="F143" s="83" t="s">
        <v>182</v>
      </c>
      <c r="G143" s="83" t="s">
        <v>1497</v>
      </c>
      <c r="H143" s="93">
        <v>44160.0</v>
      </c>
      <c r="I143" s="83">
        <v>2.25</v>
      </c>
      <c r="J143" s="83">
        <v>0.276</v>
      </c>
      <c r="K143" s="83">
        <v>0.236</v>
      </c>
      <c r="L143" s="83">
        <v>0.238</v>
      </c>
      <c r="M143" s="83" t="s">
        <v>175</v>
      </c>
      <c r="N143" s="95" t="s">
        <v>1495</v>
      </c>
    </row>
    <row r="144" hidden="1">
      <c r="A144" s="83" t="s">
        <v>1498</v>
      </c>
      <c r="B144" s="83" t="s">
        <v>1097</v>
      </c>
      <c r="C144" s="83" t="s">
        <v>1441</v>
      </c>
      <c r="D144" s="83"/>
      <c r="E144" s="83" t="s">
        <v>182</v>
      </c>
      <c r="F144" s="83" t="s">
        <v>182</v>
      </c>
      <c r="G144" s="83" t="s">
        <v>1499</v>
      </c>
      <c r="H144" s="107">
        <v>44160.0</v>
      </c>
      <c r="I144" s="83">
        <v>2.31</v>
      </c>
      <c r="J144" s="83">
        <v>0.257</v>
      </c>
      <c r="K144" s="83">
        <v>0.225</v>
      </c>
      <c r="L144" s="83">
        <v>0.227</v>
      </c>
      <c r="M144" s="83" t="s">
        <v>175</v>
      </c>
      <c r="N144" s="95" t="s">
        <v>1500</v>
      </c>
    </row>
    <row r="145" hidden="1">
      <c r="A145" s="83" t="s">
        <v>1501</v>
      </c>
      <c r="B145" s="83" t="s">
        <v>1097</v>
      </c>
      <c r="C145" s="83" t="s">
        <v>1441</v>
      </c>
      <c r="D145" s="83"/>
      <c r="E145" s="83" t="s">
        <v>182</v>
      </c>
      <c r="F145" s="83" t="s">
        <v>182</v>
      </c>
      <c r="G145" s="83" t="s">
        <v>1502</v>
      </c>
      <c r="H145" s="107">
        <v>44328.0</v>
      </c>
      <c r="I145" s="83">
        <v>1.93</v>
      </c>
      <c r="J145" s="83">
        <v>0.248</v>
      </c>
      <c r="K145" s="83">
        <v>0.19</v>
      </c>
      <c r="L145" s="83">
        <v>0.192</v>
      </c>
      <c r="M145" s="83" t="s">
        <v>175</v>
      </c>
      <c r="N145" s="95" t="s">
        <v>1503</v>
      </c>
    </row>
    <row r="146" hidden="1">
      <c r="A146" s="83" t="s">
        <v>1504</v>
      </c>
      <c r="B146" s="83" t="s">
        <v>1097</v>
      </c>
      <c r="C146" s="83" t="s">
        <v>1441</v>
      </c>
      <c r="D146" s="83"/>
      <c r="E146" s="83" t="s">
        <v>182</v>
      </c>
      <c r="F146" s="83" t="s">
        <v>182</v>
      </c>
      <c r="G146" s="83" t="s">
        <v>1505</v>
      </c>
      <c r="H146" s="107">
        <v>44328.0</v>
      </c>
      <c r="I146" s="83">
        <v>2.04</v>
      </c>
      <c r="J146" s="83">
        <v>0.296</v>
      </c>
      <c r="K146" s="83">
        <v>0.228</v>
      </c>
      <c r="L146" s="83">
        <v>0.231</v>
      </c>
      <c r="M146" s="83" t="s">
        <v>175</v>
      </c>
      <c r="N146" s="95" t="s">
        <v>1506</v>
      </c>
    </row>
    <row r="147" hidden="1">
      <c r="A147" s="83" t="s">
        <v>1507</v>
      </c>
      <c r="B147" s="83" t="s">
        <v>1097</v>
      </c>
      <c r="C147" s="83" t="s">
        <v>1441</v>
      </c>
      <c r="D147" s="83"/>
      <c r="E147" s="83" t="s">
        <v>182</v>
      </c>
      <c r="F147" s="83" t="s">
        <v>182</v>
      </c>
      <c r="G147" s="83" t="s">
        <v>1385</v>
      </c>
      <c r="H147" s="93">
        <v>44986.0</v>
      </c>
      <c r="I147" s="83">
        <v>1.334</v>
      </c>
      <c r="J147" s="83">
        <v>0.199</v>
      </c>
      <c r="K147" s="83">
        <v>0.193</v>
      </c>
      <c r="L147" s="83">
        <v>0.193</v>
      </c>
      <c r="M147" s="83" t="s">
        <v>175</v>
      </c>
      <c r="N147" s="95" t="s">
        <v>1508</v>
      </c>
    </row>
    <row r="148" hidden="1">
      <c r="A148" s="83" t="s">
        <v>1509</v>
      </c>
      <c r="B148" s="83" t="s">
        <v>1097</v>
      </c>
      <c r="C148" s="83" t="s">
        <v>1441</v>
      </c>
      <c r="D148" s="83"/>
      <c r="E148" s="83" t="s">
        <v>182</v>
      </c>
      <c r="F148" s="83" t="s">
        <v>182</v>
      </c>
      <c r="G148" s="83" t="s">
        <v>1399</v>
      </c>
      <c r="H148" s="93">
        <v>45322.0</v>
      </c>
      <c r="I148" s="83">
        <v>1.75</v>
      </c>
      <c r="J148" s="83">
        <v>0.223</v>
      </c>
      <c r="K148" s="83">
        <v>0.195</v>
      </c>
      <c r="L148" s="83">
        <v>0.197</v>
      </c>
      <c r="M148" s="83" t="s">
        <v>175</v>
      </c>
      <c r="N148" s="95" t="s">
        <v>1510</v>
      </c>
    </row>
    <row r="149" hidden="1">
      <c r="A149" s="83" t="s">
        <v>1511</v>
      </c>
      <c r="B149" s="83" t="s">
        <v>1097</v>
      </c>
      <c r="C149" s="83" t="s">
        <v>1441</v>
      </c>
      <c r="D149" s="83"/>
      <c r="E149" s="83" t="s">
        <v>182</v>
      </c>
      <c r="F149" s="83">
        <v>500.0</v>
      </c>
      <c r="G149" s="83" t="s">
        <v>1512</v>
      </c>
      <c r="H149" s="93">
        <v>41507.0</v>
      </c>
      <c r="I149" s="83">
        <v>2.18</v>
      </c>
      <c r="J149" s="83">
        <v>0.202</v>
      </c>
      <c r="K149" s="83">
        <v>0.165</v>
      </c>
      <c r="L149" s="83">
        <v>0.167</v>
      </c>
      <c r="M149" s="94" t="s">
        <v>1405</v>
      </c>
      <c r="N149" s="95" t="s">
        <v>1513</v>
      </c>
    </row>
    <row r="150" hidden="1">
      <c r="A150" s="83" t="s">
        <v>1514</v>
      </c>
      <c r="B150" s="83" t="s">
        <v>1097</v>
      </c>
      <c r="C150" s="83" t="s">
        <v>1441</v>
      </c>
      <c r="D150" s="83"/>
      <c r="E150" s="83">
        <v>16.0</v>
      </c>
      <c r="F150" s="83" t="s">
        <v>182</v>
      </c>
      <c r="G150" s="83" t="s">
        <v>1515</v>
      </c>
      <c r="H150" s="93">
        <v>41661.0</v>
      </c>
      <c r="I150" s="83">
        <v>2.03</v>
      </c>
      <c r="J150" s="83">
        <v>0.221</v>
      </c>
      <c r="K150" s="83">
        <v>0.172</v>
      </c>
      <c r="L150" s="83">
        <v>0.174</v>
      </c>
      <c r="M150" s="94" t="s">
        <v>1405</v>
      </c>
      <c r="N150" s="95" t="s">
        <v>1516</v>
      </c>
    </row>
    <row r="151" hidden="1">
      <c r="A151" s="83" t="s">
        <v>1517</v>
      </c>
      <c r="B151" s="83" t="s">
        <v>1097</v>
      </c>
      <c r="C151" s="83" t="s">
        <v>1441</v>
      </c>
      <c r="D151" s="83"/>
      <c r="E151" s="83">
        <v>8.4</v>
      </c>
      <c r="F151" s="83">
        <v>1000.0</v>
      </c>
      <c r="G151" s="83" t="s">
        <v>1518</v>
      </c>
      <c r="H151" s="107">
        <v>41591.0</v>
      </c>
      <c r="I151" s="83">
        <v>2.67</v>
      </c>
      <c r="J151" s="83">
        <v>0.268</v>
      </c>
      <c r="K151" s="83">
        <v>0.212</v>
      </c>
      <c r="L151" s="83">
        <v>0.215</v>
      </c>
      <c r="M151" s="94" t="s">
        <v>1405</v>
      </c>
      <c r="N151" s="95" t="s">
        <v>1519</v>
      </c>
    </row>
    <row r="152" hidden="1">
      <c r="A152" s="83" t="s">
        <v>1520</v>
      </c>
      <c r="B152" s="83" t="s">
        <v>1097</v>
      </c>
      <c r="C152" s="83" t="s">
        <v>1441</v>
      </c>
      <c r="D152" s="83"/>
      <c r="E152" s="83" t="s">
        <v>182</v>
      </c>
      <c r="F152" s="83" t="s">
        <v>182</v>
      </c>
      <c r="G152" s="83" t="s">
        <v>1521</v>
      </c>
      <c r="H152" s="107">
        <v>41591.0</v>
      </c>
      <c r="I152" s="83">
        <v>2.11</v>
      </c>
      <c r="J152" s="83">
        <v>0.229</v>
      </c>
      <c r="K152" s="83">
        <v>0.175</v>
      </c>
      <c r="L152" s="83">
        <v>0.177</v>
      </c>
      <c r="M152" s="94" t="s">
        <v>1405</v>
      </c>
      <c r="N152" s="95" t="s">
        <v>1522</v>
      </c>
    </row>
    <row r="153" hidden="1">
      <c r="A153" s="83" t="s">
        <v>1523</v>
      </c>
      <c r="B153" s="83" t="s">
        <v>1097</v>
      </c>
      <c r="C153" s="83" t="s">
        <v>1441</v>
      </c>
      <c r="D153" s="83"/>
      <c r="E153" s="83" t="s">
        <v>182</v>
      </c>
      <c r="F153" s="83" t="s">
        <v>182</v>
      </c>
      <c r="G153" s="83" t="s">
        <v>1524</v>
      </c>
      <c r="H153" s="107">
        <v>41794.0</v>
      </c>
      <c r="I153" s="83">
        <v>2.58</v>
      </c>
      <c r="J153" s="83">
        <v>0.284</v>
      </c>
      <c r="K153" s="83">
        <v>0.223</v>
      </c>
      <c r="L153" s="83">
        <v>0.226</v>
      </c>
      <c r="M153" s="94" t="s">
        <v>1405</v>
      </c>
      <c r="N153" s="95" t="s">
        <v>1525</v>
      </c>
    </row>
    <row r="154" hidden="1">
      <c r="A154" s="83" t="s">
        <v>1526</v>
      </c>
      <c r="B154" s="83" t="s">
        <v>1097</v>
      </c>
      <c r="C154" s="83" t="s">
        <v>1441</v>
      </c>
      <c r="D154" s="83"/>
      <c r="E154" s="83">
        <v>0.8</v>
      </c>
      <c r="F154" s="83">
        <v>231.0</v>
      </c>
      <c r="G154" s="83" t="s">
        <v>1527</v>
      </c>
      <c r="H154" s="107">
        <v>41794.0</v>
      </c>
      <c r="I154" s="83">
        <v>2.67</v>
      </c>
      <c r="J154" s="83">
        <v>0.278</v>
      </c>
      <c r="K154" s="83">
        <v>0.235</v>
      </c>
      <c r="L154" s="83">
        <v>0.237</v>
      </c>
      <c r="M154" s="94" t="s">
        <v>1405</v>
      </c>
      <c r="N154" s="95" t="s">
        <v>1528</v>
      </c>
    </row>
    <row r="155" hidden="1">
      <c r="A155" s="83" t="s">
        <v>1529</v>
      </c>
      <c r="B155" s="83" t="s">
        <v>1097</v>
      </c>
      <c r="C155" s="83" t="s">
        <v>1441</v>
      </c>
      <c r="D155" s="83"/>
      <c r="E155" s="83">
        <v>0.1</v>
      </c>
      <c r="F155" s="83">
        <v>173.0</v>
      </c>
      <c r="G155" s="83" t="s">
        <v>1530</v>
      </c>
      <c r="H155" s="93">
        <v>41794.0</v>
      </c>
      <c r="I155" s="83">
        <v>2.82</v>
      </c>
      <c r="J155" s="83">
        <v>0.266</v>
      </c>
      <c r="K155" s="83">
        <v>0.211</v>
      </c>
      <c r="L155" s="83">
        <v>0.214</v>
      </c>
      <c r="M155" s="94" t="s">
        <v>1405</v>
      </c>
      <c r="N155" s="95" t="s">
        <v>1531</v>
      </c>
    </row>
    <row r="156" hidden="1">
      <c r="A156" s="83" t="s">
        <v>1532</v>
      </c>
      <c r="B156" s="83" t="s">
        <v>1097</v>
      </c>
      <c r="C156" s="83" t="s">
        <v>1441</v>
      </c>
      <c r="D156" s="83"/>
      <c r="E156" s="83">
        <v>0.93</v>
      </c>
      <c r="F156" s="83" t="s">
        <v>182</v>
      </c>
      <c r="G156" s="83" t="s">
        <v>1533</v>
      </c>
      <c r="H156" s="93">
        <v>41794.0</v>
      </c>
      <c r="I156" s="83">
        <v>2.95</v>
      </c>
      <c r="J156" s="83">
        <v>0.257</v>
      </c>
      <c r="K156" s="83">
        <v>0.213</v>
      </c>
      <c r="L156" s="83">
        <v>0.215</v>
      </c>
      <c r="M156" s="94" t="s">
        <v>1405</v>
      </c>
      <c r="N156" s="95" t="s">
        <v>1534</v>
      </c>
    </row>
    <row r="157" hidden="1">
      <c r="A157" s="83" t="s">
        <v>1535</v>
      </c>
      <c r="B157" s="83" t="s">
        <v>1097</v>
      </c>
      <c r="C157" s="83" t="s">
        <v>1441</v>
      </c>
      <c r="D157" s="83"/>
      <c r="E157" s="83">
        <v>0.7</v>
      </c>
      <c r="F157" s="83">
        <v>55.0</v>
      </c>
      <c r="G157" s="83" t="s">
        <v>1536</v>
      </c>
      <c r="H157" s="93">
        <v>41822.0</v>
      </c>
      <c r="I157" s="83">
        <v>1.71</v>
      </c>
      <c r="J157" s="83">
        <v>0.202</v>
      </c>
      <c r="K157" s="83">
        <v>0.159</v>
      </c>
      <c r="L157" s="83">
        <v>0.161</v>
      </c>
      <c r="M157" s="94" t="s">
        <v>1405</v>
      </c>
      <c r="N157" s="95" t="s">
        <v>1537</v>
      </c>
    </row>
    <row r="158" hidden="1">
      <c r="A158" s="83" t="s">
        <v>1538</v>
      </c>
      <c r="B158" s="83" t="s">
        <v>1097</v>
      </c>
      <c r="C158" s="83" t="s">
        <v>1441</v>
      </c>
      <c r="D158" s="83"/>
      <c r="E158" s="83">
        <v>2.3</v>
      </c>
      <c r="F158" s="83" t="s">
        <v>182</v>
      </c>
      <c r="G158" s="83" t="s">
        <v>1539</v>
      </c>
      <c r="H158" s="93">
        <v>42018.0</v>
      </c>
      <c r="I158" s="83">
        <v>2.45</v>
      </c>
      <c r="J158" s="83">
        <v>0.267</v>
      </c>
      <c r="K158" s="83">
        <v>0.209</v>
      </c>
      <c r="L158" s="83">
        <v>0.212</v>
      </c>
      <c r="M158" s="94" t="s">
        <v>1405</v>
      </c>
      <c r="N158" s="95" t="s">
        <v>1540</v>
      </c>
    </row>
    <row r="159" hidden="1">
      <c r="A159" s="83" t="s">
        <v>1541</v>
      </c>
      <c r="B159" s="83" t="s">
        <v>1432</v>
      </c>
      <c r="C159" s="83" t="s">
        <v>1441</v>
      </c>
      <c r="D159" s="83"/>
      <c r="E159" s="83" t="s">
        <v>182</v>
      </c>
      <c r="F159" s="83" t="s">
        <v>182</v>
      </c>
      <c r="G159" s="83" t="s">
        <v>1542</v>
      </c>
      <c r="H159" s="93">
        <v>45112.0</v>
      </c>
      <c r="I159" s="83">
        <v>1.7</v>
      </c>
      <c r="J159" s="83">
        <v>0.228</v>
      </c>
      <c r="K159" s="83">
        <v>0.187</v>
      </c>
      <c r="L159" s="83">
        <v>0.189</v>
      </c>
      <c r="M159" s="83" t="s">
        <v>175</v>
      </c>
      <c r="N159" s="95" t="s">
        <v>1543</v>
      </c>
    </row>
    <row r="160" hidden="1">
      <c r="A160" s="83" t="s">
        <v>1544</v>
      </c>
      <c r="B160" s="83" t="s">
        <v>1432</v>
      </c>
      <c r="C160" s="83" t="s">
        <v>1441</v>
      </c>
      <c r="D160" s="83"/>
      <c r="E160" s="83" t="s">
        <v>182</v>
      </c>
      <c r="F160" s="83" t="s">
        <v>182</v>
      </c>
      <c r="G160" s="83" t="s">
        <v>1212</v>
      </c>
      <c r="H160" s="93">
        <v>45112.0</v>
      </c>
      <c r="I160" s="83">
        <v>2.6</v>
      </c>
      <c r="J160" s="83">
        <v>0.267</v>
      </c>
      <c r="K160" s="83">
        <v>0.241</v>
      </c>
      <c r="L160" s="83">
        <v>0.242</v>
      </c>
      <c r="M160" s="83" t="s">
        <v>175</v>
      </c>
      <c r="N160" s="95" t="s">
        <v>1545</v>
      </c>
    </row>
    <row r="161" hidden="1">
      <c r="A161" s="83" t="s">
        <v>1546</v>
      </c>
      <c r="B161" s="83" t="s">
        <v>1432</v>
      </c>
      <c r="C161" s="83" t="s">
        <v>1441</v>
      </c>
      <c r="D161" s="83"/>
      <c r="E161" s="83" t="s">
        <v>182</v>
      </c>
      <c r="F161" s="83" t="s">
        <v>182</v>
      </c>
      <c r="G161" s="83" t="s">
        <v>1218</v>
      </c>
      <c r="H161" s="93">
        <v>45154.0</v>
      </c>
      <c r="I161" s="83">
        <v>3.4</v>
      </c>
      <c r="J161" s="83">
        <v>0.289</v>
      </c>
      <c r="K161" s="83">
        <v>0.272</v>
      </c>
      <c r="L161" s="83">
        <v>0.273</v>
      </c>
      <c r="M161" s="83" t="s">
        <v>175</v>
      </c>
      <c r="N161" s="95" t="s">
        <v>1547</v>
      </c>
    </row>
    <row r="162" hidden="1">
      <c r="A162" s="83" t="s">
        <v>1548</v>
      </c>
      <c r="B162" s="83" t="s">
        <v>1432</v>
      </c>
      <c r="C162" s="83" t="s">
        <v>1441</v>
      </c>
      <c r="D162" s="83"/>
      <c r="E162" s="83" t="s">
        <v>182</v>
      </c>
      <c r="F162" s="83" t="s">
        <v>182</v>
      </c>
      <c r="G162" s="83" t="s">
        <v>1218</v>
      </c>
      <c r="H162" s="93">
        <v>45154.0</v>
      </c>
      <c r="I162" s="83">
        <v>2.1</v>
      </c>
      <c r="J162" s="83">
        <v>0.246</v>
      </c>
      <c r="K162" s="83">
        <v>0.198</v>
      </c>
      <c r="L162" s="83">
        <v>0.201</v>
      </c>
      <c r="M162" s="83" t="s">
        <v>175</v>
      </c>
      <c r="N162" s="95" t="s">
        <v>1549</v>
      </c>
    </row>
    <row r="163" hidden="1">
      <c r="A163" s="83" t="s">
        <v>1550</v>
      </c>
      <c r="B163" s="83" t="s">
        <v>1432</v>
      </c>
      <c r="C163" s="83" t="s">
        <v>1441</v>
      </c>
      <c r="D163" s="83"/>
      <c r="E163" s="83" t="s">
        <v>182</v>
      </c>
      <c r="F163" s="83" t="s">
        <v>182</v>
      </c>
      <c r="G163" s="83" t="s">
        <v>1166</v>
      </c>
      <c r="H163" s="93">
        <v>45154.0</v>
      </c>
      <c r="I163" s="83">
        <v>2.6</v>
      </c>
      <c r="J163" s="83">
        <v>0.284</v>
      </c>
      <c r="K163" s="83">
        <v>0.242</v>
      </c>
      <c r="L163" s="83">
        <v>0.244</v>
      </c>
      <c r="M163" s="83" t="s">
        <v>175</v>
      </c>
      <c r="N163" s="95" t="s">
        <v>1551</v>
      </c>
    </row>
    <row r="164">
      <c r="A164" s="97" t="s">
        <v>1552</v>
      </c>
      <c r="B164" s="97" t="s">
        <v>1428</v>
      </c>
      <c r="C164" s="97" t="s">
        <v>1441</v>
      </c>
      <c r="D164" s="98">
        <f t="shared" ref="D164:D165" si="2">0.001987*300*ln(E164*0.000000001)</f>
        <v>-12.11144101</v>
      </c>
      <c r="E164" s="97">
        <v>1.5</v>
      </c>
      <c r="F164" s="97">
        <v>150.0</v>
      </c>
      <c r="G164" s="97">
        <v>746.0</v>
      </c>
      <c r="H164" s="100">
        <v>42081.0</v>
      </c>
      <c r="I164" s="97">
        <v>1.7</v>
      </c>
      <c r="J164" s="97">
        <v>0.195</v>
      </c>
      <c r="K164" s="97">
        <v>0.157</v>
      </c>
      <c r="L164" s="97">
        <v>0.159</v>
      </c>
      <c r="M164" s="97" t="s">
        <v>175</v>
      </c>
      <c r="N164" s="101" t="s">
        <v>1553</v>
      </c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</row>
    <row r="165">
      <c r="A165" s="97" t="s">
        <v>1554</v>
      </c>
      <c r="B165" s="97" t="s">
        <v>1428</v>
      </c>
      <c r="C165" s="97" t="s">
        <v>1441</v>
      </c>
      <c r="D165" s="98">
        <f t="shared" si="2"/>
        <v>-12.11144101</v>
      </c>
      <c r="E165" s="97">
        <v>1.5</v>
      </c>
      <c r="F165" s="97">
        <v>150.0</v>
      </c>
      <c r="G165" s="97">
        <v>746.0</v>
      </c>
      <c r="H165" s="100">
        <v>42081.0</v>
      </c>
      <c r="I165" s="97">
        <v>1.6</v>
      </c>
      <c r="J165" s="97">
        <v>0.184</v>
      </c>
      <c r="K165" s="97">
        <v>0.155</v>
      </c>
      <c r="L165" s="97">
        <v>0.155</v>
      </c>
      <c r="M165" s="97" t="s">
        <v>175</v>
      </c>
      <c r="N165" s="101" t="s">
        <v>1555</v>
      </c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</row>
    <row r="166">
      <c r="A166" s="83"/>
      <c r="B166" s="83"/>
      <c r="C166" s="83"/>
      <c r="D166" s="83"/>
      <c r="E166" s="83"/>
      <c r="F166" s="83"/>
      <c r="G166" s="83"/>
      <c r="H166" s="93"/>
      <c r="I166" s="83"/>
      <c r="J166" s="83"/>
      <c r="K166" s="83"/>
      <c r="L166" s="83"/>
      <c r="M166" s="83"/>
      <c r="N166" s="95"/>
    </row>
  </sheetData>
  <autoFilter ref="$A$1:$AA$165">
    <filterColumn colId="12">
      <filters>
        <filter val="BTK"/>
      </filters>
    </filterColumn>
    <filterColumn colId="4">
      <filters>
        <filter val="0.91"/>
        <filter val="8.9"/>
        <filter val="16"/>
        <filter val="0.93"/>
        <filter val="1"/>
        <filter val="0.1"/>
        <filter val="0.3"/>
        <filter val="1300"/>
        <filter val="1.3"/>
        <filter val="425"/>
        <filter val="1.4"/>
        <filter val="2.3"/>
        <filter val="1.5"/>
        <filter val="0.6"/>
        <filter val="0.7"/>
        <filter val="0.8"/>
        <filter val="8.4"/>
        <filter val="87"/>
      </filters>
    </filterColumn>
  </autoFil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34.75"/>
    <col customWidth="1" min="9" max="9" width="38.13"/>
  </cols>
  <sheetData>
    <row r="1">
      <c r="A1" s="111" t="s">
        <v>1556</v>
      </c>
      <c r="H1" s="112"/>
      <c r="I1" s="111" t="s">
        <v>1556</v>
      </c>
    </row>
    <row r="2">
      <c r="A2" s="113" t="s">
        <v>1557</v>
      </c>
      <c r="B2" s="83" t="s">
        <v>1558</v>
      </c>
      <c r="D2" s="83" t="s">
        <v>1559</v>
      </c>
      <c r="F2" s="83" t="s">
        <v>1560</v>
      </c>
      <c r="H2" s="112"/>
      <c r="I2" s="113" t="s">
        <v>1561</v>
      </c>
      <c r="J2" s="83" t="s">
        <v>1558</v>
      </c>
      <c r="L2" s="83" t="s">
        <v>1559</v>
      </c>
      <c r="N2" s="83" t="s">
        <v>1560</v>
      </c>
    </row>
    <row r="3">
      <c r="B3" s="95" t="s">
        <v>1562</v>
      </c>
      <c r="C3" s="95" t="s">
        <v>1563</v>
      </c>
      <c r="D3" s="95" t="s">
        <v>1562</v>
      </c>
      <c r="E3" s="95" t="s">
        <v>1563</v>
      </c>
      <c r="F3" s="95" t="s">
        <v>1562</v>
      </c>
      <c r="G3" s="95" t="s">
        <v>1563</v>
      </c>
      <c r="H3" s="112"/>
      <c r="J3" s="95" t="s">
        <v>1562</v>
      </c>
      <c r="K3" s="95" t="s">
        <v>1563</v>
      </c>
      <c r="L3" s="95" t="s">
        <v>1562</v>
      </c>
      <c r="M3" s="95" t="s">
        <v>1563</v>
      </c>
      <c r="N3" s="95" t="s">
        <v>1562</v>
      </c>
      <c r="O3" s="95" t="s">
        <v>1563</v>
      </c>
    </row>
    <row r="4">
      <c r="A4" s="111" t="s">
        <v>1564</v>
      </c>
      <c r="B4" s="114">
        <v>0.66</v>
      </c>
      <c r="C4" s="115">
        <v>0.65</v>
      </c>
      <c r="D4" s="116">
        <v>0.58</v>
      </c>
      <c r="E4" s="117">
        <v>0.54</v>
      </c>
      <c r="F4" s="118">
        <v>0.22</v>
      </c>
      <c r="G4" s="119">
        <v>0.29</v>
      </c>
      <c r="H4" s="112"/>
      <c r="I4" s="111" t="s">
        <v>1565</v>
      </c>
      <c r="J4" s="120">
        <v>0.58</v>
      </c>
      <c r="K4" s="121">
        <v>0.61</v>
      </c>
      <c r="L4" s="122">
        <v>0.53</v>
      </c>
      <c r="M4" s="123">
        <v>0.51</v>
      </c>
      <c r="N4" s="124">
        <v>-0.12</v>
      </c>
      <c r="O4" s="125">
        <v>-0.07</v>
      </c>
    </row>
    <row r="5">
      <c r="A5" s="111" t="s">
        <v>1566</v>
      </c>
      <c r="B5" s="126">
        <v>0.62</v>
      </c>
      <c r="C5" s="127">
        <v>0.63</v>
      </c>
      <c r="D5" s="128">
        <v>0.53</v>
      </c>
      <c r="E5" s="129">
        <v>0.48</v>
      </c>
      <c r="F5" s="130">
        <v>0.16</v>
      </c>
      <c r="G5" s="131">
        <v>0.2</v>
      </c>
      <c r="H5" s="112"/>
      <c r="I5" s="111" t="s">
        <v>1567</v>
      </c>
      <c r="J5" s="132">
        <v>0.54</v>
      </c>
      <c r="K5" s="123">
        <v>0.51</v>
      </c>
      <c r="L5" s="133">
        <v>0.31</v>
      </c>
      <c r="M5" s="134">
        <v>0.42</v>
      </c>
      <c r="N5" s="135">
        <v>-0.08</v>
      </c>
      <c r="O5" s="136">
        <v>-0.05</v>
      </c>
    </row>
    <row r="6">
      <c r="A6" s="111" t="s">
        <v>1568</v>
      </c>
      <c r="B6" s="121">
        <v>0.64</v>
      </c>
      <c r="C6" s="121">
        <v>0.64</v>
      </c>
      <c r="D6" s="137">
        <v>0.49</v>
      </c>
      <c r="E6" s="134">
        <v>0.44</v>
      </c>
      <c r="F6" s="138">
        <v>0.21</v>
      </c>
      <c r="G6" s="139">
        <v>0.27</v>
      </c>
      <c r="H6" s="112"/>
      <c r="I6" s="111" t="s">
        <v>1569</v>
      </c>
      <c r="J6" s="140">
        <v>0.55</v>
      </c>
      <c r="K6" s="120">
        <v>0.58</v>
      </c>
      <c r="L6" s="123">
        <v>0.51</v>
      </c>
      <c r="M6" s="141">
        <v>0.47</v>
      </c>
      <c r="N6" s="142">
        <v>-0.11</v>
      </c>
      <c r="O6" s="143">
        <v>0.06</v>
      </c>
    </row>
    <row r="7">
      <c r="A7" s="111" t="s">
        <v>1570</v>
      </c>
      <c r="B7" s="127">
        <v>0.63</v>
      </c>
      <c r="C7" s="121">
        <v>0.64</v>
      </c>
      <c r="D7" s="144">
        <v>0.51</v>
      </c>
      <c r="E7" s="129">
        <v>0.48</v>
      </c>
      <c r="F7" s="145">
        <v>0.13</v>
      </c>
      <c r="G7" s="145">
        <v>0.13</v>
      </c>
      <c r="H7" s="112"/>
      <c r="I7" s="111" t="s">
        <v>1571</v>
      </c>
      <c r="J7" s="146">
        <v>0.27</v>
      </c>
      <c r="K7" s="147">
        <v>0.22</v>
      </c>
      <c r="L7" s="148">
        <v>0.37</v>
      </c>
      <c r="M7" s="149">
        <v>0.35</v>
      </c>
      <c r="N7" s="150">
        <v>-0.25</v>
      </c>
      <c r="O7" s="151">
        <v>-0.21</v>
      </c>
    </row>
    <row r="8">
      <c r="A8" s="111" t="s">
        <v>1572</v>
      </c>
      <c r="B8" s="127">
        <v>0.63</v>
      </c>
      <c r="C8" s="121">
        <v>0.64</v>
      </c>
      <c r="D8" s="137">
        <v>0.49</v>
      </c>
      <c r="E8" s="137">
        <v>0.49</v>
      </c>
      <c r="F8" s="138">
        <v>0.21</v>
      </c>
      <c r="G8" s="152">
        <v>0.24</v>
      </c>
      <c r="H8" s="112"/>
      <c r="I8" s="111" t="s">
        <v>1573</v>
      </c>
      <c r="J8" s="153">
        <v>0.26</v>
      </c>
      <c r="K8" s="152">
        <v>0.23</v>
      </c>
      <c r="L8" s="154">
        <v>0.28</v>
      </c>
      <c r="M8" s="153">
        <v>0.26</v>
      </c>
      <c r="N8" s="150">
        <v>-0.25</v>
      </c>
      <c r="O8" s="151">
        <v>-0.21</v>
      </c>
    </row>
    <row r="9">
      <c r="A9" s="155"/>
      <c r="B9" s="112"/>
      <c r="C9" s="112"/>
      <c r="D9" s="112"/>
      <c r="E9" s="112"/>
      <c r="F9" s="112"/>
      <c r="G9" s="112"/>
      <c r="H9" s="112"/>
      <c r="I9" s="155"/>
      <c r="J9" s="112"/>
      <c r="K9" s="112"/>
      <c r="L9" s="112"/>
      <c r="M9" s="112"/>
      <c r="N9" s="112"/>
      <c r="O9" s="112"/>
    </row>
    <row r="10">
      <c r="A10" s="111" t="s">
        <v>1574</v>
      </c>
      <c r="H10" s="112"/>
      <c r="I10" s="111" t="s">
        <v>1574</v>
      </c>
    </row>
    <row r="11">
      <c r="A11" s="113" t="s">
        <v>1557</v>
      </c>
      <c r="B11" s="83" t="s">
        <v>1558</v>
      </c>
      <c r="D11" s="83" t="s">
        <v>1559</v>
      </c>
      <c r="F11" s="83" t="s">
        <v>1560</v>
      </c>
      <c r="H11" s="112"/>
      <c r="I11" s="113" t="s">
        <v>1561</v>
      </c>
      <c r="J11" s="83" t="s">
        <v>1558</v>
      </c>
      <c r="K11" s="85"/>
      <c r="L11" s="83" t="s">
        <v>1559</v>
      </c>
      <c r="M11" s="85"/>
      <c r="N11" s="83" t="s">
        <v>1560</v>
      </c>
      <c r="O11" s="85"/>
    </row>
    <row r="12">
      <c r="B12" s="95" t="s">
        <v>1562</v>
      </c>
      <c r="C12" s="95" t="s">
        <v>1563</v>
      </c>
      <c r="D12" s="95" t="s">
        <v>1562</v>
      </c>
      <c r="E12" s="95" t="s">
        <v>1563</v>
      </c>
      <c r="F12" s="95" t="s">
        <v>1562</v>
      </c>
      <c r="G12" s="95" t="s">
        <v>1563</v>
      </c>
      <c r="H12" s="112"/>
      <c r="J12" s="95" t="s">
        <v>1562</v>
      </c>
      <c r="K12" s="95" t="s">
        <v>1563</v>
      </c>
      <c r="L12" s="95" t="s">
        <v>1562</v>
      </c>
      <c r="M12" s="95" t="s">
        <v>1563</v>
      </c>
      <c r="N12" s="95" t="s">
        <v>1562</v>
      </c>
      <c r="O12" s="95" t="s">
        <v>1563</v>
      </c>
    </row>
    <row r="13">
      <c r="A13" s="111" t="s">
        <v>1575</v>
      </c>
      <c r="B13" s="156">
        <v>0.05</v>
      </c>
      <c r="C13" s="157">
        <v>0.09</v>
      </c>
      <c r="D13" s="144">
        <v>0.51</v>
      </c>
      <c r="E13" s="128">
        <v>0.53</v>
      </c>
      <c r="F13" s="118">
        <v>0.22</v>
      </c>
      <c r="G13" s="131">
        <v>0.2</v>
      </c>
      <c r="H13" s="112"/>
      <c r="I13" s="111" t="s">
        <v>1575</v>
      </c>
      <c r="J13" s="158">
        <v>0.3</v>
      </c>
      <c r="K13" s="159">
        <v>0.43</v>
      </c>
      <c r="L13" s="160">
        <v>0.56</v>
      </c>
      <c r="M13" s="127">
        <v>0.6</v>
      </c>
      <c r="N13" s="161">
        <v>-0.13</v>
      </c>
      <c r="O13" s="142">
        <v>-0.11</v>
      </c>
    </row>
    <row r="14">
      <c r="A14" s="111" t="s">
        <v>1576</v>
      </c>
      <c r="B14" s="162">
        <v>0.17</v>
      </c>
      <c r="C14" s="152">
        <v>0.24</v>
      </c>
      <c r="D14" s="137">
        <v>0.49</v>
      </c>
      <c r="E14" s="128">
        <v>0.53</v>
      </c>
      <c r="F14" s="163">
        <v>0.04</v>
      </c>
      <c r="G14" s="164">
        <v>-0.06</v>
      </c>
      <c r="H14" s="112"/>
      <c r="I14" s="111" t="s">
        <v>1576</v>
      </c>
      <c r="J14" s="138">
        <v>0.2</v>
      </c>
      <c r="K14" s="152">
        <v>0.23</v>
      </c>
      <c r="L14" s="134">
        <v>0.42</v>
      </c>
      <c r="M14" s="129">
        <v>0.46</v>
      </c>
      <c r="N14" s="165">
        <v>0.07</v>
      </c>
      <c r="O14" s="166">
        <v>0.02</v>
      </c>
    </row>
    <row r="15">
      <c r="A15" s="111" t="s">
        <v>1577</v>
      </c>
      <c r="B15" s="157">
        <v>0.09</v>
      </c>
      <c r="C15" s="167">
        <v>0.11</v>
      </c>
      <c r="D15" s="168">
        <v>0.5</v>
      </c>
      <c r="E15" s="168">
        <v>0.5</v>
      </c>
      <c r="F15" s="169">
        <v>0.19</v>
      </c>
      <c r="G15" s="162">
        <v>0.17</v>
      </c>
      <c r="H15" s="112"/>
      <c r="I15" s="111" t="s">
        <v>1577</v>
      </c>
      <c r="J15" s="129">
        <v>0.46</v>
      </c>
      <c r="K15" s="140">
        <v>0.55</v>
      </c>
      <c r="L15" s="114">
        <v>0.63</v>
      </c>
      <c r="M15" s="120">
        <v>0.58</v>
      </c>
      <c r="N15" s="170">
        <v>-0.1</v>
      </c>
      <c r="O15" s="171">
        <v>-0.14</v>
      </c>
    </row>
    <row r="16">
      <c r="A16" s="111" t="s">
        <v>1578</v>
      </c>
      <c r="B16" s="156">
        <v>0.05</v>
      </c>
      <c r="C16" s="157">
        <v>0.09</v>
      </c>
      <c r="D16" s="116">
        <v>0.58</v>
      </c>
      <c r="E16" s="172">
        <v>0.6</v>
      </c>
      <c r="F16" s="167">
        <v>0.11</v>
      </c>
      <c r="G16" s="173">
        <v>0.14</v>
      </c>
      <c r="H16" s="112"/>
      <c r="I16" s="111" t="s">
        <v>1578</v>
      </c>
      <c r="J16" s="146">
        <v>0.27</v>
      </c>
      <c r="K16" s="174">
        <v>0.33</v>
      </c>
      <c r="L16" s="175">
        <v>0.34</v>
      </c>
      <c r="M16" s="174">
        <v>0.33</v>
      </c>
      <c r="N16" s="176">
        <v>-0.18</v>
      </c>
      <c r="O16" s="177">
        <v>-0.24</v>
      </c>
    </row>
    <row r="17">
      <c r="A17" s="111" t="s">
        <v>1579</v>
      </c>
      <c r="B17" s="178">
        <v>0.15</v>
      </c>
      <c r="C17" s="162">
        <v>0.17</v>
      </c>
      <c r="D17" s="172">
        <v>0.6</v>
      </c>
      <c r="E17" s="121">
        <v>0.64</v>
      </c>
      <c r="F17" s="147">
        <v>0.23</v>
      </c>
      <c r="G17" s="118">
        <v>0.22</v>
      </c>
      <c r="H17" s="112"/>
      <c r="I17" s="111" t="s">
        <v>1579</v>
      </c>
      <c r="J17" s="147">
        <v>0.22</v>
      </c>
      <c r="K17" s="154">
        <v>0.28</v>
      </c>
      <c r="L17" s="160">
        <v>0.56</v>
      </c>
      <c r="M17" s="122">
        <v>0.53</v>
      </c>
      <c r="N17" s="179">
        <v>-0.34</v>
      </c>
      <c r="O17" s="180">
        <v>-0.33</v>
      </c>
    </row>
    <row r="18">
      <c r="A18" s="155"/>
      <c r="B18" s="112"/>
      <c r="C18" s="112"/>
      <c r="D18" s="112"/>
      <c r="E18" s="112"/>
      <c r="F18" s="112"/>
      <c r="G18" s="112"/>
      <c r="H18" s="112"/>
      <c r="I18" s="155"/>
      <c r="J18" s="112"/>
      <c r="K18" s="112"/>
      <c r="L18" s="112"/>
      <c r="M18" s="112"/>
      <c r="N18" s="112"/>
      <c r="O18" s="112"/>
    </row>
    <row r="19">
      <c r="A19" s="111" t="s">
        <v>1580</v>
      </c>
      <c r="H19" s="112"/>
      <c r="I19" s="111" t="s">
        <v>1580</v>
      </c>
    </row>
    <row r="20">
      <c r="A20" s="113" t="s">
        <v>1557</v>
      </c>
      <c r="B20" s="83" t="s">
        <v>1558</v>
      </c>
      <c r="D20" s="83" t="s">
        <v>1559</v>
      </c>
      <c r="F20" s="83" t="s">
        <v>1560</v>
      </c>
      <c r="H20" s="112"/>
      <c r="I20" s="113" t="s">
        <v>1561</v>
      </c>
      <c r="J20" s="83" t="s">
        <v>1558</v>
      </c>
      <c r="K20" s="85"/>
      <c r="L20" s="83" t="s">
        <v>1559</v>
      </c>
      <c r="M20" s="85"/>
      <c r="N20" s="83" t="s">
        <v>1560</v>
      </c>
      <c r="O20" s="85"/>
    </row>
    <row r="21">
      <c r="B21" s="95" t="s">
        <v>1562</v>
      </c>
      <c r="C21" s="95" t="s">
        <v>1563</v>
      </c>
      <c r="D21" s="95" t="s">
        <v>1562</v>
      </c>
      <c r="E21" s="95" t="s">
        <v>1563</v>
      </c>
      <c r="F21" s="95" t="s">
        <v>1562</v>
      </c>
      <c r="G21" s="95" t="s">
        <v>1563</v>
      </c>
      <c r="H21" s="112"/>
      <c r="J21" s="95" t="s">
        <v>1562</v>
      </c>
      <c r="K21" s="95" t="s">
        <v>1563</v>
      </c>
      <c r="L21" s="95" t="s">
        <v>1562</v>
      </c>
      <c r="M21" s="95" t="s">
        <v>1563</v>
      </c>
      <c r="N21" s="95" t="s">
        <v>1562</v>
      </c>
      <c r="O21" s="95" t="s">
        <v>1563</v>
      </c>
    </row>
    <row r="22">
      <c r="A22" s="111" t="s">
        <v>1575</v>
      </c>
      <c r="B22" s="181">
        <v>-0.44</v>
      </c>
      <c r="C22" s="182">
        <v>-0.4</v>
      </c>
      <c r="D22" s="183">
        <v>-0.21</v>
      </c>
      <c r="E22" s="184">
        <v>-0.15</v>
      </c>
      <c r="F22" s="185">
        <v>-0.59</v>
      </c>
      <c r="G22" s="114">
        <v>-0.62</v>
      </c>
      <c r="H22" s="112"/>
      <c r="I22" s="111" t="s">
        <v>1575</v>
      </c>
      <c r="J22" s="186">
        <v>-0.56</v>
      </c>
      <c r="K22" s="114">
        <v>-0.68</v>
      </c>
      <c r="L22" s="187">
        <v>-0.59</v>
      </c>
      <c r="M22" s="114">
        <v>-0.68</v>
      </c>
      <c r="N22" s="188">
        <v>-0.63</v>
      </c>
      <c r="O22" s="114">
        <v>-0.68</v>
      </c>
    </row>
    <row r="23">
      <c r="A23" s="111" t="s">
        <v>1576</v>
      </c>
      <c r="B23" s="179">
        <v>-0.31</v>
      </c>
      <c r="C23" s="150">
        <v>-0.23</v>
      </c>
      <c r="D23" s="151">
        <v>-0.19</v>
      </c>
      <c r="E23" s="189">
        <v>-0.05</v>
      </c>
      <c r="F23" s="190">
        <v>-0.57</v>
      </c>
      <c r="G23" s="114">
        <v>-0.62</v>
      </c>
      <c r="H23" s="112"/>
      <c r="I23" s="111" t="s">
        <v>1576</v>
      </c>
      <c r="J23" s="179">
        <v>-0.34</v>
      </c>
      <c r="K23" s="150">
        <v>-0.25</v>
      </c>
      <c r="L23" s="183">
        <v>-0.23</v>
      </c>
      <c r="M23" s="171">
        <v>-0.14</v>
      </c>
      <c r="N23" s="191">
        <v>-0.55</v>
      </c>
      <c r="O23" s="192">
        <v>-0.58</v>
      </c>
    </row>
    <row r="24">
      <c r="A24" s="111" t="s">
        <v>1577</v>
      </c>
      <c r="B24" s="193">
        <v>0.4</v>
      </c>
      <c r="C24" s="194">
        <v>-0.41</v>
      </c>
      <c r="D24" s="195">
        <v>-0.25</v>
      </c>
      <c r="E24" s="171">
        <v>-0.13</v>
      </c>
      <c r="F24" s="191">
        <v>-0.5</v>
      </c>
      <c r="G24" s="196">
        <v>-0.51</v>
      </c>
      <c r="H24" s="112"/>
      <c r="I24" s="111" t="s">
        <v>1577</v>
      </c>
      <c r="J24" s="197">
        <v>0.03</v>
      </c>
      <c r="K24" s="198">
        <v>0.16</v>
      </c>
      <c r="L24" s="199">
        <v>0.17</v>
      </c>
      <c r="M24" s="118">
        <v>0.21</v>
      </c>
      <c r="N24" s="186">
        <v>-0.56</v>
      </c>
      <c r="O24" s="200">
        <v>-0.53</v>
      </c>
    </row>
    <row r="25">
      <c r="A25" s="111" t="s">
        <v>1578</v>
      </c>
      <c r="B25" s="201">
        <v>-0.43</v>
      </c>
      <c r="C25" s="202">
        <v>-0.38</v>
      </c>
      <c r="D25" s="161">
        <v>-0.12</v>
      </c>
      <c r="E25" s="203">
        <v>-0.04</v>
      </c>
      <c r="F25" s="181">
        <v>-0.44</v>
      </c>
      <c r="G25" s="181">
        <v>-0.44</v>
      </c>
      <c r="H25" s="112"/>
      <c r="I25" s="111" t="s">
        <v>1578</v>
      </c>
      <c r="J25" s="142">
        <v>-0.11</v>
      </c>
      <c r="K25" s="204">
        <v>0.04</v>
      </c>
      <c r="L25" s="189">
        <v>-0.06</v>
      </c>
      <c r="M25" s="156">
        <v>0.05</v>
      </c>
      <c r="N25" s="202">
        <v>-0.42</v>
      </c>
      <c r="O25" s="205">
        <v>-0.46</v>
      </c>
    </row>
    <row r="26">
      <c r="A26" s="111" t="s">
        <v>1579</v>
      </c>
      <c r="B26" s="206">
        <v>-0.34</v>
      </c>
      <c r="C26" s="180">
        <v>-0.3</v>
      </c>
      <c r="D26" s="207">
        <v>-0.08</v>
      </c>
      <c r="E26" s="163">
        <v>0.04</v>
      </c>
      <c r="F26" s="208">
        <v>-0.45</v>
      </c>
      <c r="G26" s="181">
        <v>-0.44</v>
      </c>
      <c r="H26" s="112"/>
      <c r="I26" s="111" t="s">
        <v>1579</v>
      </c>
      <c r="J26" s="150">
        <v>-0.25</v>
      </c>
      <c r="K26" s="176">
        <v>-0.18</v>
      </c>
      <c r="L26" s="198">
        <v>0.16</v>
      </c>
      <c r="M26" s="169">
        <v>0.18</v>
      </c>
      <c r="N26" s="209">
        <v>-0.54</v>
      </c>
      <c r="O26" s="191">
        <v>-0.55</v>
      </c>
    </row>
    <row r="27">
      <c r="A27" s="155"/>
      <c r="B27" s="112"/>
      <c r="C27" s="112"/>
      <c r="D27" s="112"/>
      <c r="E27" s="112"/>
      <c r="F27" s="112"/>
      <c r="G27" s="112"/>
      <c r="H27" s="112"/>
      <c r="I27" s="155"/>
      <c r="J27" s="112"/>
      <c r="K27" s="112"/>
      <c r="L27" s="112"/>
      <c r="M27" s="112"/>
      <c r="N27" s="112"/>
      <c r="O27" s="112"/>
    </row>
    <row r="28">
      <c r="A28" s="111" t="s">
        <v>1574</v>
      </c>
      <c r="H28" s="112"/>
      <c r="I28" s="111" t="s">
        <v>1574</v>
      </c>
    </row>
    <row r="29">
      <c r="A29" s="113" t="s">
        <v>1581</v>
      </c>
      <c r="B29" s="83" t="s">
        <v>1558</v>
      </c>
      <c r="D29" s="83" t="s">
        <v>1559</v>
      </c>
      <c r="F29" s="83" t="s">
        <v>1560</v>
      </c>
      <c r="H29" s="112"/>
      <c r="I29" s="113" t="s">
        <v>1582</v>
      </c>
      <c r="J29" s="83" t="s">
        <v>1558</v>
      </c>
      <c r="L29" s="83" t="s">
        <v>1559</v>
      </c>
      <c r="N29" s="83" t="s">
        <v>1560</v>
      </c>
    </row>
    <row r="30">
      <c r="B30" s="95" t="s">
        <v>1562</v>
      </c>
      <c r="C30" s="95" t="s">
        <v>1563</v>
      </c>
      <c r="D30" s="95" t="s">
        <v>1562</v>
      </c>
      <c r="E30" s="95" t="s">
        <v>1563</v>
      </c>
      <c r="F30" s="95" t="s">
        <v>1562</v>
      </c>
      <c r="G30" s="95" t="s">
        <v>1563</v>
      </c>
      <c r="H30" s="112"/>
      <c r="J30" s="95" t="s">
        <v>1562</v>
      </c>
      <c r="K30" s="95" t="s">
        <v>1563</v>
      </c>
      <c r="L30" s="95" t="s">
        <v>1562</v>
      </c>
      <c r="M30" s="95" t="s">
        <v>1563</v>
      </c>
      <c r="N30" s="95" t="s">
        <v>1562</v>
      </c>
      <c r="O30" s="95" t="s">
        <v>1563</v>
      </c>
    </row>
    <row r="31">
      <c r="A31" s="111" t="s">
        <v>1575</v>
      </c>
      <c r="B31" s="164">
        <v>-0.06</v>
      </c>
      <c r="C31" s="142">
        <v>-0.1</v>
      </c>
      <c r="D31" s="210">
        <v>0.42</v>
      </c>
      <c r="E31" s="193">
        <v>0.4</v>
      </c>
      <c r="F31" s="163">
        <v>0.04</v>
      </c>
      <c r="G31" s="211">
        <v>0.07</v>
      </c>
      <c r="H31" s="112"/>
      <c r="I31" s="111" t="s">
        <v>1575</v>
      </c>
      <c r="J31" s="143">
        <v>0.06</v>
      </c>
      <c r="K31" s="204">
        <v>0.04</v>
      </c>
      <c r="L31" s="174">
        <v>0.33</v>
      </c>
      <c r="M31" s="174">
        <v>0.33</v>
      </c>
      <c r="N31" s="151">
        <v>-0.21</v>
      </c>
      <c r="O31" s="212">
        <v>-0.2</v>
      </c>
    </row>
    <row r="32">
      <c r="A32" s="111" t="s">
        <v>1576</v>
      </c>
      <c r="B32" s="197">
        <v>0.03</v>
      </c>
      <c r="C32" s="213">
        <v>-1.0E-4</v>
      </c>
      <c r="D32" s="214">
        <v>0.41</v>
      </c>
      <c r="E32" s="215">
        <v>0.39</v>
      </c>
      <c r="F32" s="216">
        <v>0.12</v>
      </c>
      <c r="G32" s="217">
        <v>0.1</v>
      </c>
      <c r="H32" s="112"/>
      <c r="I32" s="111" t="s">
        <v>1576</v>
      </c>
      <c r="J32" s="218">
        <v>-0.01</v>
      </c>
      <c r="K32" s="136">
        <v>-0.05</v>
      </c>
      <c r="L32" s="219">
        <v>0.45</v>
      </c>
      <c r="M32" s="141">
        <v>0.47</v>
      </c>
      <c r="N32" s="124">
        <v>-0.12</v>
      </c>
      <c r="O32" s="220">
        <v>-0.16</v>
      </c>
    </row>
    <row r="33">
      <c r="A33" s="111" t="s">
        <v>1577</v>
      </c>
      <c r="B33" s="197">
        <v>0.03</v>
      </c>
      <c r="C33" s="218">
        <v>-0.01</v>
      </c>
      <c r="D33" s="210">
        <v>0.42</v>
      </c>
      <c r="E33" s="210">
        <v>0.42</v>
      </c>
      <c r="F33" s="143">
        <v>0.06</v>
      </c>
      <c r="G33" s="156">
        <v>0.05</v>
      </c>
      <c r="H33" s="112"/>
      <c r="I33" s="111" t="s">
        <v>1577</v>
      </c>
      <c r="J33" s="153">
        <v>0.26</v>
      </c>
      <c r="K33" s="153">
        <v>0.26</v>
      </c>
      <c r="L33" s="221">
        <v>0.44</v>
      </c>
      <c r="M33" s="222">
        <v>0.39</v>
      </c>
      <c r="N33" s="218">
        <v>-0.007</v>
      </c>
      <c r="O33" s="166">
        <v>0.02</v>
      </c>
    </row>
    <row r="34">
      <c r="A34" s="111" t="s">
        <v>1578</v>
      </c>
      <c r="B34" s="218">
        <v>-0.007</v>
      </c>
      <c r="C34" s="164">
        <v>-0.06</v>
      </c>
      <c r="D34" s="223">
        <v>0.36</v>
      </c>
      <c r="E34" s="224">
        <v>0.35</v>
      </c>
      <c r="F34" s="197">
        <v>0.03</v>
      </c>
      <c r="G34" s="156">
        <v>0.05</v>
      </c>
      <c r="H34" s="112"/>
      <c r="I34" s="111" t="s">
        <v>1578</v>
      </c>
      <c r="J34" s="225">
        <v>-0.03</v>
      </c>
      <c r="K34" s="226">
        <v>0.001</v>
      </c>
      <c r="L34" s="221">
        <v>0.44</v>
      </c>
      <c r="M34" s="148">
        <v>0.37</v>
      </c>
      <c r="N34" s="227">
        <v>-0.28</v>
      </c>
      <c r="O34" s="228">
        <v>-0.26</v>
      </c>
    </row>
    <row r="35">
      <c r="A35" s="111" t="s">
        <v>1579</v>
      </c>
      <c r="B35" s="163">
        <v>0.04</v>
      </c>
      <c r="C35" s="213">
        <v>-7.0E-4</v>
      </c>
      <c r="D35" s="215">
        <v>0.39</v>
      </c>
      <c r="E35" s="215">
        <v>0.39</v>
      </c>
      <c r="F35" s="143">
        <v>0.06</v>
      </c>
      <c r="G35" s="211">
        <v>0.07</v>
      </c>
      <c r="H35" s="112"/>
      <c r="I35" s="111" t="s">
        <v>1579</v>
      </c>
      <c r="J35" s="229">
        <v>0.11</v>
      </c>
      <c r="K35" s="217">
        <v>0.1</v>
      </c>
      <c r="L35" s="221">
        <v>0.44</v>
      </c>
      <c r="M35" s="175">
        <v>0.34</v>
      </c>
      <c r="N35" s="230">
        <v>-0.29</v>
      </c>
      <c r="O35" s="231">
        <v>-0.3</v>
      </c>
    </row>
    <row r="36">
      <c r="A36" s="155"/>
      <c r="B36" s="112"/>
      <c r="C36" s="112"/>
      <c r="D36" s="112"/>
      <c r="E36" s="112"/>
      <c r="F36" s="112"/>
      <c r="G36" s="112"/>
      <c r="H36" s="112"/>
      <c r="I36" s="155"/>
      <c r="J36" s="112"/>
      <c r="K36" s="112"/>
      <c r="L36" s="112"/>
      <c r="M36" s="112"/>
      <c r="N36" s="112"/>
      <c r="O36" s="112"/>
    </row>
    <row r="37">
      <c r="A37" s="111" t="s">
        <v>1580</v>
      </c>
      <c r="H37" s="112"/>
      <c r="I37" s="111" t="s">
        <v>1580</v>
      </c>
    </row>
    <row r="38">
      <c r="A38" s="232" t="s">
        <v>1583</v>
      </c>
      <c r="B38" s="83" t="s">
        <v>1558</v>
      </c>
      <c r="D38" s="83" t="s">
        <v>1559</v>
      </c>
      <c r="F38" s="83" t="s">
        <v>1560</v>
      </c>
      <c r="H38" s="112"/>
      <c r="I38" s="113" t="s">
        <v>1584</v>
      </c>
      <c r="J38" s="83" t="s">
        <v>1558</v>
      </c>
      <c r="L38" s="83" t="s">
        <v>1559</v>
      </c>
      <c r="N38" s="83" t="s">
        <v>1560</v>
      </c>
    </row>
    <row r="39">
      <c r="B39" s="95" t="s">
        <v>1562</v>
      </c>
      <c r="C39" s="95" t="s">
        <v>1563</v>
      </c>
      <c r="D39" s="95" t="s">
        <v>1562</v>
      </c>
      <c r="E39" s="95" t="s">
        <v>1563</v>
      </c>
      <c r="F39" s="95" t="s">
        <v>1562</v>
      </c>
      <c r="G39" s="95" t="s">
        <v>1563</v>
      </c>
      <c r="H39" s="112"/>
      <c r="J39" s="95" t="s">
        <v>1562</v>
      </c>
      <c r="K39" s="95" t="s">
        <v>1563</v>
      </c>
      <c r="L39" s="95" t="s">
        <v>1562</v>
      </c>
      <c r="M39" s="95" t="s">
        <v>1563</v>
      </c>
      <c r="N39" s="95" t="s">
        <v>1562</v>
      </c>
      <c r="O39" s="95" t="s">
        <v>1563</v>
      </c>
    </row>
    <row r="40">
      <c r="A40" s="111" t="s">
        <v>1575</v>
      </c>
      <c r="B40" s="233">
        <v>-0.6</v>
      </c>
      <c r="C40" s="234">
        <v>-0.58</v>
      </c>
      <c r="D40" s="206">
        <v>-0.34</v>
      </c>
      <c r="E40" s="235">
        <v>-0.28</v>
      </c>
      <c r="F40" s="233">
        <v>-0.6</v>
      </c>
      <c r="G40" s="236">
        <v>-0.61</v>
      </c>
      <c r="H40" s="112"/>
      <c r="I40" s="111" t="s">
        <v>1575</v>
      </c>
      <c r="J40" s="201">
        <v>-0.47</v>
      </c>
      <c r="K40" s="237">
        <v>-0.41</v>
      </c>
      <c r="L40" s="235">
        <v>-0.31</v>
      </c>
      <c r="M40" s="150">
        <v>-0.25</v>
      </c>
      <c r="N40" s="188">
        <v>-0.63</v>
      </c>
      <c r="O40" s="188">
        <v>-0.63</v>
      </c>
    </row>
    <row r="41">
      <c r="A41" s="111" t="s">
        <v>1576</v>
      </c>
      <c r="B41" s="238">
        <v>-0.55</v>
      </c>
      <c r="C41" s="192">
        <v>-0.53</v>
      </c>
      <c r="D41" s="239">
        <v>-0.36</v>
      </c>
      <c r="E41" s="240">
        <v>-0.29</v>
      </c>
      <c r="F41" s="241">
        <v>-0.56</v>
      </c>
      <c r="G41" s="185">
        <v>-0.59</v>
      </c>
      <c r="H41" s="112"/>
      <c r="I41" s="111" t="s">
        <v>1576</v>
      </c>
      <c r="J41" s="200">
        <v>-0.53</v>
      </c>
      <c r="K41" s="242">
        <v>-0.5</v>
      </c>
      <c r="L41" s="150">
        <v>-0.25</v>
      </c>
      <c r="M41" s="176">
        <v>-0.18</v>
      </c>
      <c r="N41" s="160">
        <v>-0.6</v>
      </c>
      <c r="O41" s="192">
        <v>-0.58</v>
      </c>
    </row>
    <row r="42">
      <c r="A42" s="111" t="s">
        <v>1577</v>
      </c>
      <c r="B42" s="187">
        <v>-0.54</v>
      </c>
      <c r="C42" s="191">
        <v>-0.5</v>
      </c>
      <c r="D42" s="202">
        <v>-0.38</v>
      </c>
      <c r="E42" s="180">
        <v>-0.3</v>
      </c>
      <c r="F42" s="241">
        <v>-0.56</v>
      </c>
      <c r="G42" s="190">
        <v>-0.57</v>
      </c>
      <c r="H42" s="112"/>
      <c r="I42" s="111" t="s">
        <v>1577</v>
      </c>
      <c r="J42" s="150">
        <v>-0.25</v>
      </c>
      <c r="K42" s="243">
        <v>-0.15</v>
      </c>
      <c r="L42" s="220">
        <v>-0.16</v>
      </c>
      <c r="M42" s="243">
        <v>-0.15</v>
      </c>
      <c r="N42" s="200">
        <v>-0.53</v>
      </c>
      <c r="O42" s="201">
        <v>-0.47</v>
      </c>
    </row>
    <row r="43">
      <c r="A43" s="111" t="s">
        <v>1578</v>
      </c>
      <c r="B43" s="190">
        <v>-0.57</v>
      </c>
      <c r="C43" s="238">
        <v>-0.55</v>
      </c>
      <c r="D43" s="239">
        <v>-0.36</v>
      </c>
      <c r="E43" s="240">
        <v>-0.29</v>
      </c>
      <c r="F43" s="190">
        <v>-0.57</v>
      </c>
      <c r="G43" s="234">
        <v>-0.58</v>
      </c>
      <c r="H43" s="112"/>
      <c r="I43" s="111" t="s">
        <v>1578</v>
      </c>
      <c r="J43" s="151">
        <v>-0.21</v>
      </c>
      <c r="K43" s="243">
        <v>-0.15</v>
      </c>
      <c r="L43" s="204">
        <v>0.04</v>
      </c>
      <c r="M43" s="178">
        <v>0.14</v>
      </c>
      <c r="N43" s="201">
        <v>-0.47</v>
      </c>
      <c r="O43" s="201">
        <v>-0.47</v>
      </c>
    </row>
    <row r="44">
      <c r="A44" s="111" t="s">
        <v>1579</v>
      </c>
      <c r="B44" s="244">
        <v>-0.52</v>
      </c>
      <c r="C44" s="187">
        <v>-0.54</v>
      </c>
      <c r="D44" s="245">
        <v>-0.33</v>
      </c>
      <c r="E44" s="195">
        <v>-0.25</v>
      </c>
      <c r="F44" s="238">
        <v>-0.55</v>
      </c>
      <c r="G44" s="190">
        <v>-0.57</v>
      </c>
      <c r="H44" s="112"/>
      <c r="I44" s="111" t="s">
        <v>1579</v>
      </c>
      <c r="J44" s="237">
        <v>-0.41</v>
      </c>
      <c r="K44" s="179">
        <v>-0.34</v>
      </c>
      <c r="L44" s="226">
        <v>4.0E-4</v>
      </c>
      <c r="M44" s="143">
        <v>0.06</v>
      </c>
      <c r="N44" s="246">
        <v>-0.48</v>
      </c>
      <c r="O44" s="201">
        <v>-0.47</v>
      </c>
    </row>
  </sheetData>
  <mergeCells count="44">
    <mergeCell ref="J2:K2"/>
    <mergeCell ref="L2:M2"/>
    <mergeCell ref="I10:O10"/>
    <mergeCell ref="I11:I12"/>
    <mergeCell ref="I19:O19"/>
    <mergeCell ref="I28:O28"/>
    <mergeCell ref="A1:G1"/>
    <mergeCell ref="I1:O1"/>
    <mergeCell ref="A2:A3"/>
    <mergeCell ref="B2:C2"/>
    <mergeCell ref="D2:E2"/>
    <mergeCell ref="I2:I3"/>
    <mergeCell ref="N2:O2"/>
    <mergeCell ref="A20:A21"/>
    <mergeCell ref="B20:C20"/>
    <mergeCell ref="D20:E20"/>
    <mergeCell ref="F20:G20"/>
    <mergeCell ref="I20:I21"/>
    <mergeCell ref="F2:G2"/>
    <mergeCell ref="A10:G10"/>
    <mergeCell ref="A11:A12"/>
    <mergeCell ref="B11:C11"/>
    <mergeCell ref="D11:E11"/>
    <mergeCell ref="F11:G11"/>
    <mergeCell ref="A19:G19"/>
    <mergeCell ref="L29:M29"/>
    <mergeCell ref="N29:O29"/>
    <mergeCell ref="A28:G28"/>
    <mergeCell ref="A29:A30"/>
    <mergeCell ref="B29:C29"/>
    <mergeCell ref="D29:E29"/>
    <mergeCell ref="F29:G29"/>
    <mergeCell ref="I29:I30"/>
    <mergeCell ref="J29:K29"/>
    <mergeCell ref="J38:K38"/>
    <mergeCell ref="L38:M38"/>
    <mergeCell ref="A37:G37"/>
    <mergeCell ref="I37:O37"/>
    <mergeCell ref="A38:A39"/>
    <mergeCell ref="B38:C38"/>
    <mergeCell ref="D38:E38"/>
    <mergeCell ref="F38:G38"/>
    <mergeCell ref="I38:I39"/>
    <mergeCell ref="N38:O38"/>
  </mergeCells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5" max="5" width="21.5"/>
  </cols>
  <sheetData>
    <row r="1">
      <c r="A1" s="95" t="s">
        <v>1585</v>
      </c>
      <c r="B1" s="95" t="s">
        <v>1586</v>
      </c>
      <c r="C1" s="95" t="s">
        <v>1587</v>
      </c>
      <c r="D1" s="95" t="s">
        <v>1588</v>
      </c>
      <c r="E1" s="95" t="s">
        <v>1589</v>
      </c>
      <c r="F1" s="95" t="s">
        <v>1590</v>
      </c>
      <c r="G1" s="95" t="s">
        <v>1591</v>
      </c>
      <c r="H1" s="95" t="s">
        <v>1592</v>
      </c>
      <c r="I1" s="95" t="s">
        <v>5</v>
      </c>
      <c r="J1" s="95" t="s">
        <v>7</v>
      </c>
      <c r="K1" s="95" t="s">
        <v>1593</v>
      </c>
      <c r="L1" s="95" t="s">
        <v>1594</v>
      </c>
      <c r="M1" s="95" t="s">
        <v>1595</v>
      </c>
      <c r="N1" s="95" t="s">
        <v>1596</v>
      </c>
      <c r="O1" s="95" t="s">
        <v>1597</v>
      </c>
      <c r="P1" s="95" t="s">
        <v>1598</v>
      </c>
      <c r="Q1" s="95" t="s">
        <v>1599</v>
      </c>
      <c r="R1" s="95" t="s">
        <v>1600</v>
      </c>
      <c r="S1" s="95" t="s">
        <v>1601</v>
      </c>
      <c r="T1" s="95" t="s">
        <v>1602</v>
      </c>
      <c r="U1" s="95" t="s">
        <v>1603</v>
      </c>
      <c r="V1" s="95" t="s">
        <v>1604</v>
      </c>
      <c r="W1" s="95" t="s">
        <v>1605</v>
      </c>
      <c r="X1" s="95" t="s">
        <v>1606</v>
      </c>
      <c r="Y1" s="95" t="s">
        <v>1607</v>
      </c>
      <c r="Z1" s="95" t="s">
        <v>1608</v>
      </c>
      <c r="AA1" s="95" t="s">
        <v>1609</v>
      </c>
      <c r="AB1" s="95" t="s">
        <v>1610</v>
      </c>
      <c r="AC1" s="95" t="s">
        <v>1611</v>
      </c>
      <c r="AD1" s="95" t="s">
        <v>1612</v>
      </c>
      <c r="AE1" s="95" t="s">
        <v>1613</v>
      </c>
      <c r="AF1" s="95" t="s">
        <v>1614</v>
      </c>
      <c r="AG1" s="95" t="s">
        <v>1615</v>
      </c>
      <c r="AH1" s="95" t="s">
        <v>1616</v>
      </c>
      <c r="AI1" s="95" t="s">
        <v>1617</v>
      </c>
      <c r="AJ1" s="95" t="s">
        <v>1618</v>
      </c>
      <c r="AK1" s="95" t="s">
        <v>1619</v>
      </c>
      <c r="AL1" s="95" t="s">
        <v>1620</v>
      </c>
      <c r="AM1" s="95" t="s">
        <v>1621</v>
      </c>
      <c r="AN1" s="95" t="s">
        <v>1622</v>
      </c>
      <c r="AO1" s="95" t="s">
        <v>1623</v>
      </c>
      <c r="AP1" s="95" t="s">
        <v>1624</v>
      </c>
      <c r="AQ1" s="95" t="s">
        <v>1625</v>
      </c>
      <c r="AR1" s="95" t="s">
        <v>1626</v>
      </c>
      <c r="AS1" s="95" t="s">
        <v>1627</v>
      </c>
      <c r="AT1" s="95" t="s">
        <v>1628</v>
      </c>
      <c r="AU1" s="95" t="s">
        <v>1629</v>
      </c>
      <c r="AV1" s="95" t="s">
        <v>1630</v>
      </c>
      <c r="AW1" s="95" t="s">
        <v>1631</v>
      </c>
      <c r="AX1" s="95" t="s">
        <v>1632</v>
      </c>
    </row>
    <row r="2">
      <c r="A2" s="247">
        <v>365187.0</v>
      </c>
      <c r="B2" s="95" t="s">
        <v>1633</v>
      </c>
      <c r="C2" s="95" t="s">
        <v>1634</v>
      </c>
      <c r="D2" s="95" t="s">
        <v>1635</v>
      </c>
      <c r="E2" s="247">
        <v>206362.0</v>
      </c>
      <c r="F2" s="95" t="s">
        <v>1636</v>
      </c>
      <c r="G2" s="95" t="s">
        <v>1637</v>
      </c>
      <c r="H2" s="95" t="s">
        <v>1097</v>
      </c>
      <c r="I2" s="247">
        <v>0.146</v>
      </c>
      <c r="J2" s="112"/>
      <c r="K2" s="112"/>
      <c r="L2" s="112"/>
      <c r="M2" s="112"/>
      <c r="N2" s="112"/>
      <c r="O2" s="247">
        <v>7.5</v>
      </c>
      <c r="P2" s="112"/>
      <c r="Q2" s="95" t="s">
        <v>1638</v>
      </c>
      <c r="R2" s="112"/>
      <c r="S2" s="95" t="s">
        <v>1639</v>
      </c>
      <c r="U2" s="95" t="s">
        <v>1640</v>
      </c>
      <c r="V2" s="95" t="s">
        <v>1641</v>
      </c>
      <c r="W2" s="95" t="s">
        <v>1642</v>
      </c>
      <c r="X2" s="95" t="s">
        <v>1643</v>
      </c>
      <c r="Y2" s="248" t="s">
        <v>1644</v>
      </c>
      <c r="Z2" s="248" t="s">
        <v>1645</v>
      </c>
      <c r="AA2" s="248" t="s">
        <v>1646</v>
      </c>
      <c r="AD2" s="247">
        <v>9.1801213E7</v>
      </c>
      <c r="AE2" s="247">
        <v>3.2205699E8</v>
      </c>
      <c r="AF2" s="112"/>
      <c r="AG2" s="112"/>
      <c r="AH2" s="112"/>
      <c r="AI2" s="112"/>
      <c r="AJ2" s="112"/>
      <c r="AK2" s="112"/>
      <c r="AL2" s="247">
        <v>1.0</v>
      </c>
      <c r="AM2" s="95" t="s">
        <v>1647</v>
      </c>
      <c r="AN2" s="95" t="s">
        <v>1648</v>
      </c>
      <c r="AO2" s="95" t="s">
        <v>1637</v>
      </c>
      <c r="AP2" s="95" t="s">
        <v>1649</v>
      </c>
      <c r="AQ2" s="95" t="s">
        <v>1650</v>
      </c>
      <c r="AR2" s="95" t="s">
        <v>1651</v>
      </c>
      <c r="AT2" s="112"/>
      <c r="AU2" s="112"/>
      <c r="AV2" s="112"/>
      <c r="AW2" s="112"/>
      <c r="AX2" s="112"/>
    </row>
    <row r="3">
      <c r="A3" s="247">
        <v>365179.0</v>
      </c>
      <c r="B3" s="95" t="s">
        <v>1652</v>
      </c>
      <c r="C3" s="95" t="s">
        <v>1653</v>
      </c>
      <c r="D3" s="95" t="s">
        <v>1654</v>
      </c>
      <c r="E3" s="247">
        <v>206354.0</v>
      </c>
      <c r="F3" s="95" t="s">
        <v>1655</v>
      </c>
      <c r="G3" s="95" t="s">
        <v>1637</v>
      </c>
      <c r="H3" s="95" t="s">
        <v>1097</v>
      </c>
      <c r="I3" s="247">
        <v>0.248</v>
      </c>
      <c r="J3" s="112"/>
      <c r="K3" s="112"/>
      <c r="L3" s="112"/>
      <c r="M3" s="112"/>
      <c r="N3" s="112"/>
      <c r="O3" s="247">
        <v>7.5</v>
      </c>
      <c r="P3" s="112"/>
      <c r="Q3" s="95" t="s">
        <v>1638</v>
      </c>
      <c r="R3" s="112"/>
      <c r="S3" s="95" t="s">
        <v>1639</v>
      </c>
      <c r="U3" s="95" t="s">
        <v>1640</v>
      </c>
      <c r="V3" s="95" t="s">
        <v>1641</v>
      </c>
      <c r="W3" s="95" t="s">
        <v>1642</v>
      </c>
      <c r="X3" s="95" t="s">
        <v>1643</v>
      </c>
      <c r="Y3" s="248" t="s">
        <v>1656</v>
      </c>
      <c r="Z3" s="248" t="s">
        <v>1645</v>
      </c>
      <c r="AA3" s="248" t="s">
        <v>1657</v>
      </c>
      <c r="AD3" s="247">
        <v>1.18116397E8</v>
      </c>
      <c r="AE3" s="247">
        <v>3.22056982E8</v>
      </c>
      <c r="AF3" s="112"/>
      <c r="AG3" s="112"/>
      <c r="AH3" s="112"/>
      <c r="AI3" s="112"/>
      <c r="AJ3" s="112"/>
      <c r="AK3" s="112"/>
      <c r="AL3" s="247">
        <v>1.0</v>
      </c>
      <c r="AM3" s="95" t="s">
        <v>1647</v>
      </c>
      <c r="AN3" s="95" t="s">
        <v>1648</v>
      </c>
      <c r="AO3" s="95" t="s">
        <v>1637</v>
      </c>
      <c r="AP3" s="95" t="s">
        <v>1649</v>
      </c>
      <c r="AQ3" s="95" t="s">
        <v>1650</v>
      </c>
      <c r="AR3" s="95" t="s">
        <v>1651</v>
      </c>
      <c r="AT3" s="112"/>
      <c r="AU3" s="112"/>
      <c r="AV3" s="112"/>
      <c r="AW3" s="112"/>
      <c r="AX3" s="112"/>
    </row>
    <row r="4">
      <c r="A4" s="247">
        <v>5.0439446E7</v>
      </c>
      <c r="B4" s="95" t="s">
        <v>1658</v>
      </c>
      <c r="C4" s="95" t="s">
        <v>1659</v>
      </c>
      <c r="D4" s="95" t="s">
        <v>1660</v>
      </c>
      <c r="E4" s="247">
        <v>5.0245852E7</v>
      </c>
      <c r="F4" s="95" t="s">
        <v>1661</v>
      </c>
      <c r="G4" s="95" t="s">
        <v>1637</v>
      </c>
      <c r="H4" s="95" t="s">
        <v>1097</v>
      </c>
      <c r="I4" s="247">
        <v>0.25</v>
      </c>
      <c r="J4" s="112"/>
      <c r="K4" s="112"/>
      <c r="L4" s="112"/>
      <c r="M4" s="112"/>
      <c r="N4" s="112"/>
      <c r="O4" s="112"/>
      <c r="P4" s="112"/>
      <c r="Q4" s="95" t="s">
        <v>1662</v>
      </c>
      <c r="R4" s="95" t="s">
        <v>1663</v>
      </c>
      <c r="S4" s="95" t="s">
        <v>1664</v>
      </c>
      <c r="T4" s="247">
        <v>1.8993068E7</v>
      </c>
      <c r="U4" s="112"/>
      <c r="V4" s="112"/>
      <c r="W4" s="95" t="s">
        <v>1665</v>
      </c>
      <c r="X4" s="95" t="s">
        <v>1666</v>
      </c>
      <c r="Y4" s="248" t="s">
        <v>1667</v>
      </c>
      <c r="Z4" s="248" t="s">
        <v>1645</v>
      </c>
      <c r="AA4" s="248" t="s">
        <v>1668</v>
      </c>
      <c r="AD4" s="247">
        <v>2.5154877E7</v>
      </c>
      <c r="AE4" s="247">
        <v>1.04101413E8</v>
      </c>
      <c r="AF4" s="112"/>
      <c r="AG4" s="95" t="s">
        <v>1669</v>
      </c>
      <c r="AI4" s="112"/>
      <c r="AJ4" s="112"/>
      <c r="AK4" s="95" t="s">
        <v>1670</v>
      </c>
      <c r="AL4" s="247">
        <v>1.0</v>
      </c>
      <c r="AM4" s="95" t="s">
        <v>1647</v>
      </c>
      <c r="AN4" s="95" t="s">
        <v>1648</v>
      </c>
      <c r="AO4" s="95" t="s">
        <v>1637</v>
      </c>
      <c r="AP4" s="95" t="s">
        <v>1649</v>
      </c>
      <c r="AQ4" s="95" t="s">
        <v>1650</v>
      </c>
      <c r="AR4" s="95" t="s">
        <v>1651</v>
      </c>
      <c r="AT4" s="112"/>
      <c r="AU4" s="112"/>
      <c r="AV4" s="112"/>
      <c r="AW4" s="112"/>
      <c r="AX4" s="112"/>
    </row>
    <row r="5">
      <c r="A5" s="247">
        <v>365180.0</v>
      </c>
      <c r="B5" s="95" t="s">
        <v>1671</v>
      </c>
      <c r="C5" s="95" t="s">
        <v>1672</v>
      </c>
      <c r="D5" s="95" t="s">
        <v>1673</v>
      </c>
      <c r="E5" s="247">
        <v>206355.0</v>
      </c>
      <c r="F5" s="95" t="s">
        <v>1674</v>
      </c>
      <c r="G5" s="95" t="s">
        <v>1637</v>
      </c>
      <c r="H5" s="95" t="s">
        <v>1097</v>
      </c>
      <c r="I5" s="247">
        <v>0.306</v>
      </c>
      <c r="J5" s="112"/>
      <c r="K5" s="112"/>
      <c r="L5" s="112"/>
      <c r="M5" s="112"/>
      <c r="N5" s="112"/>
      <c r="O5" s="247">
        <v>7.5</v>
      </c>
      <c r="P5" s="112"/>
      <c r="Q5" s="95" t="s">
        <v>1638</v>
      </c>
      <c r="R5" s="112"/>
      <c r="S5" s="95" t="s">
        <v>1639</v>
      </c>
      <c r="U5" s="95" t="s">
        <v>1640</v>
      </c>
      <c r="V5" s="95" t="s">
        <v>1641</v>
      </c>
      <c r="W5" s="95" t="s">
        <v>1642</v>
      </c>
      <c r="X5" s="95" t="s">
        <v>1643</v>
      </c>
      <c r="Y5" s="248" t="s">
        <v>1675</v>
      </c>
      <c r="Z5" s="248" t="s">
        <v>1645</v>
      </c>
      <c r="AA5" s="248" t="s">
        <v>1676</v>
      </c>
      <c r="AD5" s="247">
        <v>1.18116477E8</v>
      </c>
      <c r="AE5" s="247">
        <v>3.22056983E8</v>
      </c>
      <c r="AF5" s="112"/>
      <c r="AG5" s="112"/>
      <c r="AH5" s="112"/>
      <c r="AI5" s="112"/>
      <c r="AJ5" s="112"/>
      <c r="AK5" s="112"/>
      <c r="AL5" s="247">
        <v>1.0</v>
      </c>
      <c r="AM5" s="95" t="s">
        <v>1647</v>
      </c>
      <c r="AN5" s="95" t="s">
        <v>1648</v>
      </c>
      <c r="AO5" s="95" t="s">
        <v>1637</v>
      </c>
      <c r="AP5" s="95" t="s">
        <v>1649</v>
      </c>
      <c r="AQ5" s="95" t="s">
        <v>1650</v>
      </c>
      <c r="AR5" s="95" t="s">
        <v>1651</v>
      </c>
      <c r="AT5" s="112"/>
      <c r="AU5" s="112"/>
      <c r="AV5" s="112"/>
      <c r="AW5" s="112"/>
      <c r="AX5" s="112"/>
    </row>
    <row r="6">
      <c r="A6" s="247">
        <v>5.0764658E7</v>
      </c>
      <c r="B6" s="95" t="s">
        <v>1677</v>
      </c>
      <c r="C6" s="95" t="s">
        <v>1678</v>
      </c>
      <c r="D6" s="95" t="s">
        <v>1679</v>
      </c>
      <c r="E6" s="247">
        <v>5.024449E7</v>
      </c>
      <c r="F6" s="95" t="s">
        <v>1680</v>
      </c>
      <c r="G6" s="95" t="s">
        <v>1637</v>
      </c>
      <c r="H6" s="95" t="s">
        <v>1097</v>
      </c>
      <c r="I6" s="247">
        <v>0.32</v>
      </c>
      <c r="J6" s="112"/>
      <c r="K6" s="112"/>
      <c r="L6" s="112"/>
      <c r="M6" s="112"/>
      <c r="N6" s="112"/>
      <c r="O6" s="112"/>
      <c r="P6" s="112"/>
      <c r="Q6" s="95" t="s">
        <v>1662</v>
      </c>
      <c r="R6" s="95" t="s">
        <v>1681</v>
      </c>
      <c r="S6" s="95" t="s">
        <v>1682</v>
      </c>
      <c r="T6" s="247">
        <v>2.9457982E7</v>
      </c>
      <c r="U6" s="112"/>
      <c r="V6" s="112"/>
      <c r="W6" s="95" t="s">
        <v>1683</v>
      </c>
      <c r="X6" s="95" t="s">
        <v>1684</v>
      </c>
      <c r="Y6" s="248" t="s">
        <v>1685</v>
      </c>
      <c r="Z6" s="248" t="s">
        <v>1645</v>
      </c>
      <c r="AA6" s="248" t="s">
        <v>1686</v>
      </c>
      <c r="AD6" s="247">
        <v>7.1526523E7</v>
      </c>
      <c r="AE6" s="247">
        <v>3.86403161E8</v>
      </c>
      <c r="AF6" s="112"/>
      <c r="AG6" s="95" t="s">
        <v>1680</v>
      </c>
      <c r="AI6" s="112"/>
      <c r="AJ6" s="112"/>
      <c r="AK6" s="112"/>
      <c r="AL6" s="247">
        <v>1.0</v>
      </c>
      <c r="AM6" s="95" t="s">
        <v>1647</v>
      </c>
      <c r="AN6" s="95" t="s">
        <v>1648</v>
      </c>
      <c r="AO6" s="95" t="s">
        <v>1637</v>
      </c>
      <c r="AP6" s="95" t="s">
        <v>1649</v>
      </c>
      <c r="AQ6" s="95" t="s">
        <v>1650</v>
      </c>
      <c r="AR6" s="95" t="s">
        <v>1651</v>
      </c>
      <c r="AT6" s="112"/>
      <c r="AU6" s="112"/>
      <c r="AV6" s="112"/>
      <c r="AW6" s="112"/>
      <c r="AX6" s="112"/>
    </row>
    <row r="7">
      <c r="A7" s="247">
        <v>5.0764656E7</v>
      </c>
      <c r="B7" s="95" t="s">
        <v>1687</v>
      </c>
      <c r="C7" s="95" t="s">
        <v>1688</v>
      </c>
      <c r="D7" s="95" t="s">
        <v>1689</v>
      </c>
      <c r="E7" s="247">
        <v>111951.0</v>
      </c>
      <c r="F7" s="95" t="s">
        <v>1690</v>
      </c>
      <c r="G7" s="95" t="s">
        <v>1637</v>
      </c>
      <c r="H7" s="95" t="s">
        <v>1097</v>
      </c>
      <c r="I7" s="247">
        <v>0.35</v>
      </c>
      <c r="J7" s="112"/>
      <c r="K7" s="112"/>
      <c r="L7" s="112"/>
      <c r="M7" s="112"/>
      <c r="N7" s="112"/>
      <c r="O7" s="112"/>
      <c r="P7" s="112"/>
      <c r="Q7" s="95" t="s">
        <v>1662</v>
      </c>
      <c r="R7" s="95" t="s">
        <v>1681</v>
      </c>
      <c r="S7" s="95" t="s">
        <v>1682</v>
      </c>
      <c r="T7" s="247">
        <v>2.9457982E7</v>
      </c>
      <c r="U7" s="112"/>
      <c r="V7" s="112"/>
      <c r="W7" s="95" t="s">
        <v>1683</v>
      </c>
      <c r="X7" s="95" t="s">
        <v>1684</v>
      </c>
      <c r="Y7" s="248" t="s">
        <v>1691</v>
      </c>
      <c r="Z7" s="248" t="s">
        <v>1645</v>
      </c>
      <c r="AA7" s="248" t="s">
        <v>1692</v>
      </c>
      <c r="AD7" s="247">
        <v>6.7016212E7</v>
      </c>
      <c r="AE7" s="247">
        <v>1.94689692E8</v>
      </c>
      <c r="AF7" s="112"/>
      <c r="AG7" s="112"/>
      <c r="AH7" s="112"/>
      <c r="AI7" s="112"/>
      <c r="AJ7" s="112"/>
      <c r="AK7" s="112"/>
      <c r="AL7" s="247">
        <v>1.0</v>
      </c>
      <c r="AM7" s="95" t="s">
        <v>1647</v>
      </c>
      <c r="AN7" s="95" t="s">
        <v>1648</v>
      </c>
      <c r="AO7" s="95" t="s">
        <v>1637</v>
      </c>
      <c r="AP7" s="95" t="s">
        <v>1649</v>
      </c>
      <c r="AQ7" s="95" t="s">
        <v>1650</v>
      </c>
      <c r="AR7" s="95" t="s">
        <v>1651</v>
      </c>
      <c r="AT7" s="112"/>
      <c r="AU7" s="112"/>
      <c r="AV7" s="112"/>
      <c r="AW7" s="112"/>
      <c r="AX7" s="112"/>
    </row>
    <row r="8">
      <c r="A8" s="247">
        <v>5.0764657E7</v>
      </c>
      <c r="B8" s="95" t="s">
        <v>1693</v>
      </c>
      <c r="C8" s="95" t="s">
        <v>1694</v>
      </c>
      <c r="D8" s="95" t="s">
        <v>1695</v>
      </c>
      <c r="E8" s="247">
        <v>5.0244489E7</v>
      </c>
      <c r="F8" s="95" t="s">
        <v>1696</v>
      </c>
      <c r="G8" s="95" t="s">
        <v>1637</v>
      </c>
      <c r="H8" s="95" t="s">
        <v>1097</v>
      </c>
      <c r="I8" s="247">
        <v>0.37</v>
      </c>
      <c r="J8" s="112"/>
      <c r="K8" s="112"/>
      <c r="L8" s="112"/>
      <c r="M8" s="112"/>
      <c r="N8" s="112"/>
      <c r="O8" s="112"/>
      <c r="P8" s="112"/>
      <c r="Q8" s="95" t="s">
        <v>1662</v>
      </c>
      <c r="R8" s="95" t="s">
        <v>1681</v>
      </c>
      <c r="S8" s="95" t="s">
        <v>1682</v>
      </c>
      <c r="T8" s="247">
        <v>2.9457982E7</v>
      </c>
      <c r="U8" s="112"/>
      <c r="V8" s="112"/>
      <c r="W8" s="95" t="s">
        <v>1683</v>
      </c>
      <c r="X8" s="95" t="s">
        <v>1684</v>
      </c>
      <c r="Y8" s="248" t="s">
        <v>1697</v>
      </c>
      <c r="Z8" s="248" t="s">
        <v>1645</v>
      </c>
      <c r="AA8" s="248" t="s">
        <v>1698</v>
      </c>
      <c r="AD8" s="247">
        <v>7.1526687E7</v>
      </c>
      <c r="AE8" s="247">
        <v>3.8640316E8</v>
      </c>
      <c r="AF8" s="112"/>
      <c r="AG8" s="95" t="s">
        <v>1696</v>
      </c>
      <c r="AI8" s="112"/>
      <c r="AJ8" s="112"/>
      <c r="AK8" s="112"/>
      <c r="AL8" s="247">
        <v>1.0</v>
      </c>
      <c r="AM8" s="95" t="s">
        <v>1647</v>
      </c>
      <c r="AN8" s="95" t="s">
        <v>1648</v>
      </c>
      <c r="AO8" s="95" t="s">
        <v>1637</v>
      </c>
      <c r="AP8" s="95" t="s">
        <v>1649</v>
      </c>
      <c r="AQ8" s="95" t="s">
        <v>1650</v>
      </c>
      <c r="AR8" s="95" t="s">
        <v>1651</v>
      </c>
      <c r="AT8" s="112"/>
      <c r="AU8" s="112"/>
      <c r="AV8" s="112"/>
      <c r="AW8" s="112"/>
      <c r="AX8" s="112"/>
    </row>
    <row r="9">
      <c r="A9" s="247">
        <v>5.0764655E7</v>
      </c>
      <c r="B9" s="95" t="s">
        <v>1699</v>
      </c>
      <c r="C9" s="95" t="s">
        <v>1700</v>
      </c>
      <c r="D9" s="95" t="s">
        <v>1701</v>
      </c>
      <c r="E9" s="247">
        <v>5.0244488E7</v>
      </c>
      <c r="F9" s="95" t="s">
        <v>1702</v>
      </c>
      <c r="G9" s="95" t="s">
        <v>1637</v>
      </c>
      <c r="H9" s="95" t="s">
        <v>1097</v>
      </c>
      <c r="I9" s="247">
        <v>0.43</v>
      </c>
      <c r="J9" s="112"/>
      <c r="K9" s="112"/>
      <c r="L9" s="112"/>
      <c r="M9" s="112"/>
      <c r="N9" s="112"/>
      <c r="O9" s="112"/>
      <c r="P9" s="112"/>
      <c r="Q9" s="95" t="s">
        <v>1662</v>
      </c>
      <c r="R9" s="95" t="s">
        <v>1681</v>
      </c>
      <c r="S9" s="95" t="s">
        <v>1682</v>
      </c>
      <c r="T9" s="247">
        <v>2.9457982E7</v>
      </c>
      <c r="U9" s="112"/>
      <c r="V9" s="112"/>
      <c r="W9" s="95" t="s">
        <v>1683</v>
      </c>
      <c r="X9" s="95" t="s">
        <v>1684</v>
      </c>
      <c r="Y9" s="248" t="s">
        <v>1703</v>
      </c>
      <c r="Z9" s="248" t="s">
        <v>1645</v>
      </c>
      <c r="AA9" s="248" t="s">
        <v>1704</v>
      </c>
      <c r="AD9" s="247">
        <v>7.1559158E7</v>
      </c>
      <c r="AE9" s="247">
        <v>3.86403159E8</v>
      </c>
      <c r="AF9" s="112"/>
      <c r="AG9" s="95" t="s">
        <v>1702</v>
      </c>
      <c r="AI9" s="112"/>
      <c r="AJ9" s="112"/>
      <c r="AK9" s="112"/>
      <c r="AL9" s="247">
        <v>1.0</v>
      </c>
      <c r="AM9" s="95" t="s">
        <v>1647</v>
      </c>
      <c r="AN9" s="95" t="s">
        <v>1648</v>
      </c>
      <c r="AO9" s="95" t="s">
        <v>1637</v>
      </c>
      <c r="AP9" s="95" t="s">
        <v>1649</v>
      </c>
      <c r="AQ9" s="95" t="s">
        <v>1650</v>
      </c>
      <c r="AR9" s="95" t="s">
        <v>1651</v>
      </c>
      <c r="AT9" s="112"/>
      <c r="AU9" s="112"/>
      <c r="AV9" s="112"/>
      <c r="AW9" s="112"/>
      <c r="AX9" s="112"/>
    </row>
    <row r="10">
      <c r="A10" s="247">
        <v>5.0764659E7</v>
      </c>
      <c r="B10" s="95" t="s">
        <v>1705</v>
      </c>
      <c r="C10" s="95" t="s">
        <v>1706</v>
      </c>
      <c r="D10" s="95" t="s">
        <v>1707</v>
      </c>
      <c r="E10" s="247">
        <v>5.0244491E7</v>
      </c>
      <c r="F10" s="95" t="s">
        <v>1708</v>
      </c>
      <c r="G10" s="95" t="s">
        <v>1637</v>
      </c>
      <c r="H10" s="95" t="s">
        <v>1097</v>
      </c>
      <c r="I10" s="247">
        <v>0.43</v>
      </c>
      <c r="J10" s="112"/>
      <c r="K10" s="112"/>
      <c r="L10" s="112"/>
      <c r="M10" s="112"/>
      <c r="N10" s="112"/>
      <c r="O10" s="112"/>
      <c r="P10" s="112"/>
      <c r="Q10" s="95" t="s">
        <v>1662</v>
      </c>
      <c r="R10" s="95" t="s">
        <v>1681</v>
      </c>
      <c r="S10" s="95" t="s">
        <v>1682</v>
      </c>
      <c r="T10" s="247">
        <v>2.9457982E7</v>
      </c>
      <c r="U10" s="112"/>
      <c r="V10" s="112"/>
      <c r="W10" s="95" t="s">
        <v>1683</v>
      </c>
      <c r="X10" s="95" t="s">
        <v>1684</v>
      </c>
      <c r="Y10" s="248" t="s">
        <v>1709</v>
      </c>
      <c r="Z10" s="248" t="s">
        <v>1645</v>
      </c>
      <c r="AA10" s="248" t="s">
        <v>1710</v>
      </c>
      <c r="AD10" s="247">
        <v>7.1526524E7</v>
      </c>
      <c r="AE10" s="247">
        <v>3.86403162E8</v>
      </c>
      <c r="AF10" s="112"/>
      <c r="AG10" s="95" t="s">
        <v>1708</v>
      </c>
      <c r="AI10" s="112"/>
      <c r="AJ10" s="112"/>
      <c r="AK10" s="112"/>
      <c r="AL10" s="247">
        <v>1.0</v>
      </c>
      <c r="AM10" s="95" t="s">
        <v>1647</v>
      </c>
      <c r="AN10" s="95" t="s">
        <v>1648</v>
      </c>
      <c r="AO10" s="95" t="s">
        <v>1637</v>
      </c>
      <c r="AP10" s="95" t="s">
        <v>1649</v>
      </c>
      <c r="AQ10" s="95" t="s">
        <v>1650</v>
      </c>
      <c r="AR10" s="95" t="s">
        <v>1651</v>
      </c>
      <c r="AT10" s="112"/>
      <c r="AU10" s="112"/>
      <c r="AV10" s="112"/>
      <c r="AW10" s="112"/>
      <c r="AX10" s="112"/>
    </row>
    <row r="11">
      <c r="A11" s="247">
        <v>5.0764884E7</v>
      </c>
      <c r="B11" s="95" t="s">
        <v>1711</v>
      </c>
      <c r="C11" s="95" t="s">
        <v>1712</v>
      </c>
      <c r="D11" s="95" t="s">
        <v>1713</v>
      </c>
      <c r="E11" s="247">
        <v>5.0244494E7</v>
      </c>
      <c r="F11" s="95" t="s">
        <v>1714</v>
      </c>
      <c r="G11" s="95" t="s">
        <v>1637</v>
      </c>
      <c r="H11" s="95" t="s">
        <v>1097</v>
      </c>
      <c r="I11" s="247">
        <v>0.45</v>
      </c>
      <c r="J11" s="112"/>
      <c r="K11" s="112"/>
      <c r="L11" s="112"/>
      <c r="M11" s="112"/>
      <c r="N11" s="112"/>
      <c r="O11" s="112"/>
      <c r="P11" s="112"/>
      <c r="Q11" s="95" t="s">
        <v>1662</v>
      </c>
      <c r="R11" s="95" t="s">
        <v>1681</v>
      </c>
      <c r="S11" s="95" t="s">
        <v>1682</v>
      </c>
      <c r="T11" s="247">
        <v>2.9457982E7</v>
      </c>
      <c r="U11" s="112"/>
      <c r="V11" s="112"/>
      <c r="W11" s="95" t="s">
        <v>1683</v>
      </c>
      <c r="X11" s="95" t="s">
        <v>1684</v>
      </c>
      <c r="Y11" s="248" t="s">
        <v>1715</v>
      </c>
      <c r="Z11" s="248" t="s">
        <v>1645</v>
      </c>
      <c r="AA11" s="248" t="s">
        <v>1716</v>
      </c>
      <c r="AD11" s="247">
        <v>1.3764171E8</v>
      </c>
      <c r="AE11" s="247">
        <v>3.86403165E8</v>
      </c>
      <c r="AF11" s="112"/>
      <c r="AG11" s="95" t="s">
        <v>1714</v>
      </c>
      <c r="AI11" s="112"/>
      <c r="AJ11" s="112"/>
      <c r="AK11" s="112"/>
      <c r="AL11" s="247">
        <v>1.0</v>
      </c>
      <c r="AM11" s="95" t="s">
        <v>1647</v>
      </c>
      <c r="AN11" s="95" t="s">
        <v>1648</v>
      </c>
      <c r="AO11" s="95" t="s">
        <v>1637</v>
      </c>
      <c r="AP11" s="95" t="s">
        <v>1649</v>
      </c>
      <c r="AQ11" s="95" t="s">
        <v>1650</v>
      </c>
      <c r="AR11" s="95" t="s">
        <v>1651</v>
      </c>
      <c r="AT11" s="112"/>
      <c r="AU11" s="112"/>
      <c r="AV11" s="112"/>
      <c r="AW11" s="112"/>
      <c r="AX11" s="112"/>
    </row>
    <row r="12">
      <c r="A12" s="247">
        <v>365185.0</v>
      </c>
      <c r="B12" s="95" t="s">
        <v>1717</v>
      </c>
      <c r="C12" s="95" t="s">
        <v>1718</v>
      </c>
      <c r="D12" s="95" t="s">
        <v>1719</v>
      </c>
      <c r="E12" s="247">
        <v>206360.0</v>
      </c>
      <c r="F12" s="95" t="s">
        <v>1720</v>
      </c>
      <c r="G12" s="95" t="s">
        <v>1637</v>
      </c>
      <c r="H12" s="95" t="s">
        <v>1097</v>
      </c>
      <c r="I12" s="247">
        <v>0.494</v>
      </c>
      <c r="J12" s="112"/>
      <c r="K12" s="112"/>
      <c r="L12" s="112"/>
      <c r="M12" s="112"/>
      <c r="N12" s="112"/>
      <c r="O12" s="247">
        <v>7.5</v>
      </c>
      <c r="P12" s="112"/>
      <c r="Q12" s="95" t="s">
        <v>1638</v>
      </c>
      <c r="R12" s="112"/>
      <c r="S12" s="95" t="s">
        <v>1639</v>
      </c>
      <c r="U12" s="95" t="s">
        <v>1640</v>
      </c>
      <c r="V12" s="95" t="s">
        <v>1641</v>
      </c>
      <c r="W12" s="95" t="s">
        <v>1642</v>
      </c>
      <c r="X12" s="95" t="s">
        <v>1643</v>
      </c>
      <c r="Y12" s="248" t="s">
        <v>1721</v>
      </c>
      <c r="Z12" s="248" t="s">
        <v>1645</v>
      </c>
      <c r="AA12" s="248" t="s">
        <v>1722</v>
      </c>
      <c r="AD12" s="247">
        <v>1.18116304E8</v>
      </c>
      <c r="AE12" s="247">
        <v>3.22056988E8</v>
      </c>
      <c r="AF12" s="112"/>
      <c r="AG12" s="112"/>
      <c r="AH12" s="112"/>
      <c r="AI12" s="112"/>
      <c r="AJ12" s="112"/>
      <c r="AK12" s="112"/>
      <c r="AL12" s="247">
        <v>1.0</v>
      </c>
      <c r="AM12" s="95" t="s">
        <v>1647</v>
      </c>
      <c r="AN12" s="95" t="s">
        <v>1648</v>
      </c>
      <c r="AO12" s="95" t="s">
        <v>1637</v>
      </c>
      <c r="AP12" s="95" t="s">
        <v>1649</v>
      </c>
      <c r="AQ12" s="95" t="s">
        <v>1650</v>
      </c>
      <c r="AR12" s="95" t="s">
        <v>1651</v>
      </c>
      <c r="AT12" s="112"/>
      <c r="AU12" s="112"/>
      <c r="AV12" s="112"/>
      <c r="AW12" s="112"/>
      <c r="AX12" s="112"/>
    </row>
    <row r="13">
      <c r="A13" s="247">
        <v>365191.0</v>
      </c>
      <c r="B13" s="95" t="s">
        <v>1723</v>
      </c>
      <c r="C13" s="95" t="s">
        <v>1724</v>
      </c>
      <c r="D13" s="95" t="s">
        <v>1725</v>
      </c>
      <c r="E13" s="247">
        <v>206366.0</v>
      </c>
      <c r="F13" s="95" t="s">
        <v>1726</v>
      </c>
      <c r="G13" s="95" t="s">
        <v>1637</v>
      </c>
      <c r="H13" s="95" t="s">
        <v>1097</v>
      </c>
      <c r="I13" s="247">
        <v>0.576</v>
      </c>
      <c r="J13" s="112"/>
      <c r="K13" s="112"/>
      <c r="L13" s="112"/>
      <c r="M13" s="112"/>
      <c r="N13" s="112"/>
      <c r="O13" s="247">
        <v>7.5</v>
      </c>
      <c r="P13" s="112"/>
      <c r="Q13" s="95" t="s">
        <v>1638</v>
      </c>
      <c r="R13" s="112"/>
      <c r="S13" s="95" t="s">
        <v>1639</v>
      </c>
      <c r="U13" s="95" t="s">
        <v>1640</v>
      </c>
      <c r="V13" s="95" t="s">
        <v>1641</v>
      </c>
      <c r="W13" s="95" t="s">
        <v>1642</v>
      </c>
      <c r="X13" s="95" t="s">
        <v>1643</v>
      </c>
      <c r="Y13" s="248" t="s">
        <v>1727</v>
      </c>
      <c r="Z13" s="248" t="s">
        <v>1645</v>
      </c>
      <c r="AA13" s="248" t="s">
        <v>1728</v>
      </c>
      <c r="AD13" s="247">
        <v>1.18116614E8</v>
      </c>
      <c r="AE13" s="247">
        <v>3.22056994E8</v>
      </c>
      <c r="AF13" s="112"/>
      <c r="AG13" s="112"/>
      <c r="AH13" s="112"/>
      <c r="AI13" s="112"/>
      <c r="AJ13" s="112"/>
      <c r="AK13" s="112"/>
      <c r="AL13" s="247">
        <v>1.0</v>
      </c>
      <c r="AM13" s="95" t="s">
        <v>1647</v>
      </c>
      <c r="AN13" s="95" t="s">
        <v>1648</v>
      </c>
      <c r="AO13" s="95" t="s">
        <v>1637</v>
      </c>
      <c r="AP13" s="95" t="s">
        <v>1649</v>
      </c>
      <c r="AQ13" s="95" t="s">
        <v>1650</v>
      </c>
      <c r="AR13" s="95" t="s">
        <v>1651</v>
      </c>
      <c r="AT13" s="112"/>
      <c r="AU13" s="112"/>
      <c r="AV13" s="112"/>
      <c r="AW13" s="112"/>
      <c r="AX13" s="112"/>
    </row>
    <row r="14">
      <c r="A14" s="247">
        <v>5.0764647E7</v>
      </c>
      <c r="B14" s="95" t="s">
        <v>1729</v>
      </c>
      <c r="C14" s="95" t="s">
        <v>1730</v>
      </c>
      <c r="D14" s="95" t="s">
        <v>1731</v>
      </c>
      <c r="E14" s="247">
        <v>5.0244467E7</v>
      </c>
      <c r="F14" s="95" t="s">
        <v>1732</v>
      </c>
      <c r="G14" s="95" t="s">
        <v>1637</v>
      </c>
      <c r="H14" s="95" t="s">
        <v>1097</v>
      </c>
      <c r="I14" s="247">
        <v>0.58</v>
      </c>
      <c r="J14" s="112"/>
      <c r="K14" s="112"/>
      <c r="L14" s="112"/>
      <c r="M14" s="112"/>
      <c r="N14" s="112"/>
      <c r="O14" s="112"/>
      <c r="P14" s="112"/>
      <c r="Q14" s="95" t="s">
        <v>1662</v>
      </c>
      <c r="R14" s="95" t="s">
        <v>1681</v>
      </c>
      <c r="S14" s="95" t="s">
        <v>1682</v>
      </c>
      <c r="T14" s="247">
        <v>2.9457982E7</v>
      </c>
      <c r="U14" s="112"/>
      <c r="V14" s="112"/>
      <c r="W14" s="95" t="s">
        <v>1683</v>
      </c>
      <c r="X14" s="95" t="s">
        <v>1684</v>
      </c>
      <c r="Y14" s="248" t="s">
        <v>1733</v>
      </c>
      <c r="Z14" s="248" t="s">
        <v>1645</v>
      </c>
      <c r="AA14" s="248" t="s">
        <v>1734</v>
      </c>
      <c r="AD14" s="247">
        <v>1.37635532E8</v>
      </c>
      <c r="AE14" s="247">
        <v>3.86403151E8</v>
      </c>
      <c r="AF14" s="112"/>
      <c r="AG14" s="95" t="s">
        <v>1732</v>
      </c>
      <c r="AI14" s="112"/>
      <c r="AJ14" s="112"/>
      <c r="AK14" s="112"/>
      <c r="AL14" s="247">
        <v>1.0</v>
      </c>
      <c r="AM14" s="95" t="s">
        <v>1647</v>
      </c>
      <c r="AN14" s="95" t="s">
        <v>1648</v>
      </c>
      <c r="AO14" s="95" t="s">
        <v>1637</v>
      </c>
      <c r="AP14" s="95" t="s">
        <v>1649</v>
      </c>
      <c r="AQ14" s="95" t="s">
        <v>1650</v>
      </c>
      <c r="AR14" s="95" t="s">
        <v>1651</v>
      </c>
      <c r="AT14" s="112"/>
      <c r="AU14" s="112"/>
      <c r="AV14" s="112"/>
      <c r="AW14" s="112"/>
      <c r="AX14" s="112"/>
    </row>
    <row r="15">
      <c r="A15" s="247">
        <v>365181.0</v>
      </c>
      <c r="B15" s="95" t="s">
        <v>1735</v>
      </c>
      <c r="C15" s="95" t="s">
        <v>1736</v>
      </c>
      <c r="D15" s="95" t="s">
        <v>1737</v>
      </c>
      <c r="E15" s="247">
        <v>206356.0</v>
      </c>
      <c r="F15" s="95" t="s">
        <v>1738</v>
      </c>
      <c r="G15" s="95" t="s">
        <v>1637</v>
      </c>
      <c r="H15" s="95" t="s">
        <v>1097</v>
      </c>
      <c r="I15" s="247">
        <v>0.612</v>
      </c>
      <c r="J15" s="112"/>
      <c r="K15" s="112"/>
      <c r="L15" s="112"/>
      <c r="M15" s="112"/>
      <c r="N15" s="112"/>
      <c r="O15" s="247">
        <v>7.5</v>
      </c>
      <c r="P15" s="112"/>
      <c r="Q15" s="95" t="s">
        <v>1638</v>
      </c>
      <c r="R15" s="112"/>
      <c r="S15" s="95" t="s">
        <v>1639</v>
      </c>
      <c r="U15" s="95" t="s">
        <v>1640</v>
      </c>
      <c r="V15" s="95" t="s">
        <v>1641</v>
      </c>
      <c r="W15" s="95" t="s">
        <v>1642</v>
      </c>
      <c r="X15" s="95" t="s">
        <v>1643</v>
      </c>
      <c r="Y15" s="248" t="s">
        <v>1739</v>
      </c>
      <c r="Z15" s="248" t="s">
        <v>1645</v>
      </c>
      <c r="AA15" s="248" t="s">
        <v>1740</v>
      </c>
      <c r="AD15" s="247">
        <v>1.18137452E8</v>
      </c>
      <c r="AE15" s="247">
        <v>3.22056984E8</v>
      </c>
      <c r="AF15" s="112"/>
      <c r="AG15" s="112"/>
      <c r="AH15" s="112"/>
      <c r="AI15" s="112"/>
      <c r="AJ15" s="112"/>
      <c r="AK15" s="112"/>
      <c r="AL15" s="247">
        <v>1.0</v>
      </c>
      <c r="AM15" s="95" t="s">
        <v>1647</v>
      </c>
      <c r="AN15" s="95" t="s">
        <v>1648</v>
      </c>
      <c r="AO15" s="95" t="s">
        <v>1637</v>
      </c>
      <c r="AP15" s="95" t="s">
        <v>1649</v>
      </c>
      <c r="AQ15" s="95" t="s">
        <v>1650</v>
      </c>
      <c r="AR15" s="95" t="s">
        <v>1651</v>
      </c>
      <c r="AT15" s="112"/>
      <c r="AU15" s="112"/>
      <c r="AV15" s="112"/>
      <c r="AW15" s="112"/>
      <c r="AX15" s="112"/>
    </row>
    <row r="16">
      <c r="A16" s="247">
        <v>5.0764885E7</v>
      </c>
      <c r="B16" s="95" t="s">
        <v>1741</v>
      </c>
      <c r="C16" s="95" t="s">
        <v>1742</v>
      </c>
      <c r="D16" s="95" t="s">
        <v>1743</v>
      </c>
      <c r="E16" s="247">
        <v>5.0244502E7</v>
      </c>
      <c r="F16" s="95" t="s">
        <v>1744</v>
      </c>
      <c r="G16" s="95" t="s">
        <v>1637</v>
      </c>
      <c r="H16" s="95" t="s">
        <v>1097</v>
      </c>
      <c r="I16" s="247">
        <v>0.65</v>
      </c>
      <c r="J16" s="112"/>
      <c r="K16" s="112"/>
      <c r="L16" s="112"/>
      <c r="M16" s="112"/>
      <c r="N16" s="112"/>
      <c r="O16" s="112"/>
      <c r="P16" s="112"/>
      <c r="Q16" s="95" t="s">
        <v>1662</v>
      </c>
      <c r="R16" s="95" t="s">
        <v>1681</v>
      </c>
      <c r="S16" s="95" t="s">
        <v>1682</v>
      </c>
      <c r="T16" s="247">
        <v>2.9457982E7</v>
      </c>
      <c r="U16" s="112"/>
      <c r="V16" s="112"/>
      <c r="W16" s="95" t="s">
        <v>1683</v>
      </c>
      <c r="X16" s="95" t="s">
        <v>1684</v>
      </c>
      <c r="Y16" s="248" t="s">
        <v>1745</v>
      </c>
      <c r="Z16" s="248" t="s">
        <v>1645</v>
      </c>
      <c r="AA16" s="248" t="s">
        <v>1746</v>
      </c>
      <c r="AD16" s="247">
        <v>7.1554042E7</v>
      </c>
      <c r="AE16" s="247">
        <v>3.86403173E8</v>
      </c>
      <c r="AF16" s="112"/>
      <c r="AG16" s="95" t="s">
        <v>1744</v>
      </c>
      <c r="AI16" s="112"/>
      <c r="AJ16" s="112"/>
      <c r="AK16" s="112"/>
      <c r="AL16" s="247">
        <v>1.0</v>
      </c>
      <c r="AM16" s="95" t="s">
        <v>1647</v>
      </c>
      <c r="AN16" s="95" t="s">
        <v>1648</v>
      </c>
      <c r="AO16" s="95" t="s">
        <v>1637</v>
      </c>
      <c r="AP16" s="95" t="s">
        <v>1649</v>
      </c>
      <c r="AQ16" s="95" t="s">
        <v>1650</v>
      </c>
      <c r="AR16" s="95" t="s">
        <v>1651</v>
      </c>
      <c r="AT16" s="112"/>
      <c r="AU16" s="112"/>
      <c r="AV16" s="112"/>
      <c r="AW16" s="112"/>
      <c r="AX16" s="112"/>
    </row>
    <row r="17">
      <c r="A17" s="247">
        <v>365184.0</v>
      </c>
      <c r="B17" s="95" t="s">
        <v>1747</v>
      </c>
      <c r="C17" s="95" t="s">
        <v>1748</v>
      </c>
      <c r="D17" s="95" t="s">
        <v>1749</v>
      </c>
      <c r="E17" s="247">
        <v>206359.0</v>
      </c>
      <c r="F17" s="95" t="s">
        <v>1750</v>
      </c>
      <c r="G17" s="95" t="s">
        <v>1637</v>
      </c>
      <c r="H17" s="95" t="s">
        <v>1097</v>
      </c>
      <c r="I17" s="247">
        <v>0.683</v>
      </c>
      <c r="J17" s="112"/>
      <c r="K17" s="112"/>
      <c r="L17" s="112"/>
      <c r="M17" s="112"/>
      <c r="N17" s="112"/>
      <c r="O17" s="247">
        <v>7.5</v>
      </c>
      <c r="P17" s="112"/>
      <c r="Q17" s="95" t="s">
        <v>1638</v>
      </c>
      <c r="R17" s="112"/>
      <c r="S17" s="95" t="s">
        <v>1639</v>
      </c>
      <c r="U17" s="95" t="s">
        <v>1640</v>
      </c>
      <c r="V17" s="95" t="s">
        <v>1641</v>
      </c>
      <c r="W17" s="95" t="s">
        <v>1642</v>
      </c>
      <c r="X17" s="95" t="s">
        <v>1643</v>
      </c>
      <c r="Y17" s="248" t="s">
        <v>1751</v>
      </c>
      <c r="Z17" s="248" t="s">
        <v>1645</v>
      </c>
      <c r="AA17" s="248" t="s">
        <v>1752</v>
      </c>
      <c r="AD17" s="247">
        <v>1.18137469E8</v>
      </c>
      <c r="AE17" s="247">
        <v>3.22056987E8</v>
      </c>
      <c r="AF17" s="112"/>
      <c r="AG17" s="112"/>
      <c r="AH17" s="112"/>
      <c r="AI17" s="112"/>
      <c r="AJ17" s="112"/>
      <c r="AK17" s="112"/>
      <c r="AL17" s="247">
        <v>1.0</v>
      </c>
      <c r="AM17" s="95" t="s">
        <v>1647</v>
      </c>
      <c r="AN17" s="95" t="s">
        <v>1648</v>
      </c>
      <c r="AO17" s="95" t="s">
        <v>1637</v>
      </c>
      <c r="AP17" s="95" t="s">
        <v>1649</v>
      </c>
      <c r="AQ17" s="95" t="s">
        <v>1650</v>
      </c>
      <c r="AR17" s="95" t="s">
        <v>1651</v>
      </c>
      <c r="AT17" s="112"/>
      <c r="AU17" s="112"/>
      <c r="AV17" s="112"/>
      <c r="AW17" s="112"/>
      <c r="AX17" s="112"/>
    </row>
    <row r="18">
      <c r="A18" s="247">
        <v>5.0764639E7</v>
      </c>
      <c r="B18" s="95" t="s">
        <v>1753</v>
      </c>
      <c r="C18" s="95" t="s">
        <v>1754</v>
      </c>
      <c r="D18" s="95" t="s">
        <v>1755</v>
      </c>
      <c r="E18" s="247">
        <v>111952.0</v>
      </c>
      <c r="F18" s="95" t="s">
        <v>1756</v>
      </c>
      <c r="G18" s="95" t="s">
        <v>1637</v>
      </c>
      <c r="H18" s="95" t="s">
        <v>1097</v>
      </c>
      <c r="I18" s="247">
        <v>0.69</v>
      </c>
      <c r="J18" s="112"/>
      <c r="K18" s="112"/>
      <c r="L18" s="112"/>
      <c r="M18" s="112"/>
      <c r="N18" s="112"/>
      <c r="O18" s="112"/>
      <c r="P18" s="112"/>
      <c r="Q18" s="95" t="s">
        <v>1662</v>
      </c>
      <c r="R18" s="95" t="s">
        <v>1681</v>
      </c>
      <c r="S18" s="95" t="s">
        <v>1682</v>
      </c>
      <c r="T18" s="247">
        <v>2.9457982E7</v>
      </c>
      <c r="U18" s="112"/>
      <c r="V18" s="112"/>
      <c r="W18" s="95" t="s">
        <v>1683</v>
      </c>
      <c r="X18" s="95" t="s">
        <v>1684</v>
      </c>
      <c r="Y18" s="248" t="s">
        <v>1757</v>
      </c>
      <c r="Z18" s="248" t="s">
        <v>1645</v>
      </c>
      <c r="AA18" s="248" t="s">
        <v>1758</v>
      </c>
      <c r="AD18" s="247">
        <v>5.4596453E7</v>
      </c>
      <c r="AE18" s="247">
        <v>1.94689693E8</v>
      </c>
      <c r="AF18" s="112"/>
      <c r="AG18" s="112"/>
      <c r="AH18" s="112"/>
      <c r="AI18" s="112"/>
      <c r="AJ18" s="112"/>
      <c r="AK18" s="112"/>
      <c r="AL18" s="247">
        <v>1.0</v>
      </c>
      <c r="AM18" s="95" t="s">
        <v>1647</v>
      </c>
      <c r="AN18" s="95" t="s">
        <v>1648</v>
      </c>
      <c r="AO18" s="95" t="s">
        <v>1637</v>
      </c>
      <c r="AP18" s="95" t="s">
        <v>1649</v>
      </c>
      <c r="AQ18" s="95" t="s">
        <v>1650</v>
      </c>
      <c r="AR18" s="95" t="s">
        <v>1651</v>
      </c>
      <c r="AT18" s="112"/>
      <c r="AU18" s="112"/>
      <c r="AV18" s="112"/>
      <c r="AW18" s="112"/>
      <c r="AX18" s="112"/>
    </row>
    <row r="19">
      <c r="A19" s="247">
        <v>365176.0</v>
      </c>
      <c r="B19" s="95" t="s">
        <v>1759</v>
      </c>
      <c r="C19" s="95" t="s">
        <v>1760</v>
      </c>
      <c r="D19" s="95" t="s">
        <v>1761</v>
      </c>
      <c r="E19" s="247">
        <v>206350.0</v>
      </c>
      <c r="F19" s="95" t="s">
        <v>1762</v>
      </c>
      <c r="G19" s="95" t="s">
        <v>1637</v>
      </c>
      <c r="H19" s="95" t="s">
        <v>1097</v>
      </c>
      <c r="I19" s="247">
        <v>0.792</v>
      </c>
      <c r="J19" s="112"/>
      <c r="K19" s="112"/>
      <c r="L19" s="112"/>
      <c r="M19" s="112"/>
      <c r="N19" s="112"/>
      <c r="O19" s="247">
        <v>7.5</v>
      </c>
      <c r="P19" s="112"/>
      <c r="Q19" s="95" t="s">
        <v>1638</v>
      </c>
      <c r="R19" s="112"/>
      <c r="S19" s="95" t="s">
        <v>1639</v>
      </c>
      <c r="U19" s="95" t="s">
        <v>1640</v>
      </c>
      <c r="V19" s="95" t="s">
        <v>1641</v>
      </c>
      <c r="W19" s="95" t="s">
        <v>1642</v>
      </c>
      <c r="X19" s="95" t="s">
        <v>1643</v>
      </c>
      <c r="Y19" s="248" t="s">
        <v>1763</v>
      </c>
      <c r="Z19" s="248" t="s">
        <v>1645</v>
      </c>
      <c r="AA19" s="248" t="s">
        <v>1764</v>
      </c>
      <c r="AD19" s="247">
        <v>1.18116437E8</v>
      </c>
      <c r="AE19" s="247">
        <v>3.22056979E8</v>
      </c>
      <c r="AF19" s="112"/>
      <c r="AG19" s="112"/>
      <c r="AH19" s="112"/>
      <c r="AI19" s="112"/>
      <c r="AJ19" s="112"/>
      <c r="AK19" s="112"/>
      <c r="AL19" s="247">
        <v>1.0</v>
      </c>
      <c r="AM19" s="95" t="s">
        <v>1647</v>
      </c>
      <c r="AN19" s="95" t="s">
        <v>1648</v>
      </c>
      <c r="AO19" s="95" t="s">
        <v>1637</v>
      </c>
      <c r="AP19" s="95" t="s">
        <v>1649</v>
      </c>
      <c r="AQ19" s="95" t="s">
        <v>1650</v>
      </c>
      <c r="AR19" s="95" t="s">
        <v>1651</v>
      </c>
      <c r="AT19" s="112"/>
      <c r="AU19" s="112"/>
      <c r="AV19" s="112"/>
      <c r="AW19" s="112"/>
      <c r="AX19" s="112"/>
    </row>
    <row r="20">
      <c r="A20" s="247">
        <v>5.0764662E7</v>
      </c>
      <c r="B20" s="95" t="s">
        <v>1765</v>
      </c>
      <c r="C20" s="95" t="s">
        <v>1766</v>
      </c>
      <c r="D20" s="95" t="s">
        <v>1767</v>
      </c>
      <c r="E20" s="247">
        <v>5.0244493E7</v>
      </c>
      <c r="F20" s="95" t="s">
        <v>1768</v>
      </c>
      <c r="G20" s="95" t="s">
        <v>1637</v>
      </c>
      <c r="H20" s="95" t="s">
        <v>1097</v>
      </c>
      <c r="I20" s="247">
        <v>0.8</v>
      </c>
      <c r="J20" s="112"/>
      <c r="K20" s="112"/>
      <c r="L20" s="112"/>
      <c r="M20" s="112"/>
      <c r="N20" s="112"/>
      <c r="O20" s="112"/>
      <c r="P20" s="112"/>
      <c r="Q20" s="95" t="s">
        <v>1662</v>
      </c>
      <c r="R20" s="95" t="s">
        <v>1681</v>
      </c>
      <c r="S20" s="95" t="s">
        <v>1682</v>
      </c>
      <c r="T20" s="247">
        <v>2.9457982E7</v>
      </c>
      <c r="U20" s="112"/>
      <c r="V20" s="112"/>
      <c r="W20" s="95" t="s">
        <v>1683</v>
      </c>
      <c r="X20" s="95" t="s">
        <v>1684</v>
      </c>
      <c r="Y20" s="248" t="s">
        <v>1769</v>
      </c>
      <c r="Z20" s="248" t="s">
        <v>1645</v>
      </c>
      <c r="AA20" s="248" t="s">
        <v>1770</v>
      </c>
      <c r="AD20" s="247">
        <v>8.95487E7</v>
      </c>
      <c r="AE20" s="247">
        <v>3.86403164E8</v>
      </c>
      <c r="AF20" s="112"/>
      <c r="AG20" s="95" t="s">
        <v>1768</v>
      </c>
      <c r="AI20" s="112"/>
      <c r="AJ20" s="112"/>
      <c r="AK20" s="112"/>
      <c r="AL20" s="247">
        <v>1.0</v>
      </c>
      <c r="AM20" s="95" t="s">
        <v>1647</v>
      </c>
      <c r="AN20" s="95" t="s">
        <v>1648</v>
      </c>
      <c r="AO20" s="95" t="s">
        <v>1637</v>
      </c>
      <c r="AP20" s="95" t="s">
        <v>1649</v>
      </c>
      <c r="AQ20" s="95" t="s">
        <v>1650</v>
      </c>
      <c r="AR20" s="95" t="s">
        <v>1651</v>
      </c>
      <c r="AT20" s="112"/>
      <c r="AU20" s="112"/>
      <c r="AV20" s="112"/>
      <c r="AW20" s="112"/>
      <c r="AX20" s="112"/>
    </row>
    <row r="21">
      <c r="A21" s="247">
        <v>365177.0</v>
      </c>
      <c r="B21" s="95" t="s">
        <v>1771</v>
      </c>
      <c r="C21" s="95" t="s">
        <v>1772</v>
      </c>
      <c r="D21" s="95" t="s">
        <v>1773</v>
      </c>
      <c r="E21" s="247">
        <v>206351.0</v>
      </c>
      <c r="F21" s="95" t="s">
        <v>1774</v>
      </c>
      <c r="G21" s="95" t="s">
        <v>1637</v>
      </c>
      <c r="H21" s="95" t="s">
        <v>1097</v>
      </c>
      <c r="I21" s="247">
        <v>0.864</v>
      </c>
      <c r="J21" s="112"/>
      <c r="K21" s="112"/>
      <c r="L21" s="112"/>
      <c r="M21" s="112"/>
      <c r="N21" s="112"/>
      <c r="O21" s="247">
        <v>7.5</v>
      </c>
      <c r="P21" s="112"/>
      <c r="Q21" s="95" t="s">
        <v>1638</v>
      </c>
      <c r="R21" s="112"/>
      <c r="S21" s="95" t="s">
        <v>1639</v>
      </c>
      <c r="U21" s="95" t="s">
        <v>1640</v>
      </c>
      <c r="V21" s="95" t="s">
        <v>1641</v>
      </c>
      <c r="W21" s="95" t="s">
        <v>1642</v>
      </c>
      <c r="X21" s="95" t="s">
        <v>1643</v>
      </c>
      <c r="Y21" s="248" t="s">
        <v>1775</v>
      </c>
      <c r="Z21" s="248" t="s">
        <v>1645</v>
      </c>
      <c r="AA21" s="248" t="s">
        <v>1776</v>
      </c>
      <c r="AD21" s="247">
        <v>1.18117019E8</v>
      </c>
      <c r="AE21" s="247">
        <v>3.2205698E8</v>
      </c>
      <c r="AF21" s="112"/>
      <c r="AG21" s="112"/>
      <c r="AH21" s="112"/>
      <c r="AI21" s="112"/>
      <c r="AJ21" s="112"/>
      <c r="AK21" s="112"/>
      <c r="AL21" s="247">
        <v>1.0</v>
      </c>
      <c r="AM21" s="95" t="s">
        <v>1647</v>
      </c>
      <c r="AN21" s="95" t="s">
        <v>1648</v>
      </c>
      <c r="AO21" s="95" t="s">
        <v>1637</v>
      </c>
      <c r="AP21" s="95" t="s">
        <v>1649</v>
      </c>
      <c r="AQ21" s="95" t="s">
        <v>1650</v>
      </c>
      <c r="AR21" s="95" t="s">
        <v>1651</v>
      </c>
      <c r="AT21" s="112"/>
      <c r="AU21" s="112"/>
      <c r="AV21" s="112"/>
      <c r="AW21" s="112"/>
      <c r="AX21" s="112"/>
    </row>
    <row r="22">
      <c r="A22" s="247">
        <v>365188.0</v>
      </c>
      <c r="B22" s="95" t="s">
        <v>1777</v>
      </c>
      <c r="C22" s="95" t="s">
        <v>1778</v>
      </c>
      <c r="D22" s="95" t="s">
        <v>1779</v>
      </c>
      <c r="E22" s="247">
        <v>206363.0</v>
      </c>
      <c r="F22" s="95" t="s">
        <v>1780</v>
      </c>
      <c r="G22" s="95" t="s">
        <v>1637</v>
      </c>
      <c r="H22" s="95" t="s">
        <v>1097</v>
      </c>
      <c r="I22" s="247">
        <v>0.888</v>
      </c>
      <c r="J22" s="112"/>
      <c r="K22" s="112"/>
      <c r="L22" s="112"/>
      <c r="M22" s="112"/>
      <c r="N22" s="112"/>
      <c r="O22" s="247">
        <v>7.5</v>
      </c>
      <c r="P22" s="112"/>
      <c r="Q22" s="95" t="s">
        <v>1638</v>
      </c>
      <c r="R22" s="112"/>
      <c r="S22" s="95" t="s">
        <v>1639</v>
      </c>
      <c r="U22" s="95" t="s">
        <v>1640</v>
      </c>
      <c r="V22" s="95" t="s">
        <v>1641</v>
      </c>
      <c r="W22" s="95" t="s">
        <v>1642</v>
      </c>
      <c r="X22" s="95" t="s">
        <v>1643</v>
      </c>
      <c r="Y22" s="248" t="s">
        <v>1781</v>
      </c>
      <c r="Z22" s="248" t="s">
        <v>1645</v>
      </c>
      <c r="AA22" s="248" t="s">
        <v>1782</v>
      </c>
      <c r="AD22" s="247">
        <v>1.18137439E8</v>
      </c>
      <c r="AE22" s="247">
        <v>3.22056991E8</v>
      </c>
      <c r="AF22" s="112"/>
      <c r="AG22" s="112"/>
      <c r="AH22" s="112"/>
      <c r="AI22" s="112"/>
      <c r="AJ22" s="112"/>
      <c r="AK22" s="112"/>
      <c r="AL22" s="247">
        <v>1.0</v>
      </c>
      <c r="AM22" s="95" t="s">
        <v>1647</v>
      </c>
      <c r="AN22" s="95" t="s">
        <v>1648</v>
      </c>
      <c r="AO22" s="95" t="s">
        <v>1637</v>
      </c>
      <c r="AP22" s="95" t="s">
        <v>1649</v>
      </c>
      <c r="AQ22" s="95" t="s">
        <v>1650</v>
      </c>
      <c r="AR22" s="95" t="s">
        <v>1651</v>
      </c>
      <c r="AT22" s="112"/>
      <c r="AU22" s="112"/>
      <c r="AV22" s="112"/>
      <c r="AW22" s="112"/>
      <c r="AX22" s="112"/>
    </row>
    <row r="23">
      <c r="A23" s="247">
        <v>5.1474366E7</v>
      </c>
      <c r="B23" s="95" t="s">
        <v>1783</v>
      </c>
      <c r="C23" s="95" t="s">
        <v>1784</v>
      </c>
      <c r="D23" s="95" t="s">
        <v>1785</v>
      </c>
      <c r="E23" s="247">
        <v>5.024444E7</v>
      </c>
      <c r="F23" s="95" t="s">
        <v>1786</v>
      </c>
      <c r="G23" s="95" t="s">
        <v>1637</v>
      </c>
      <c r="H23" s="95" t="s">
        <v>1097</v>
      </c>
      <c r="I23" s="247">
        <v>0.9</v>
      </c>
      <c r="J23" s="112"/>
      <c r="K23" s="112"/>
      <c r="L23" s="112"/>
      <c r="M23" s="112"/>
      <c r="N23" s="112"/>
      <c r="O23" s="112"/>
      <c r="P23" s="112"/>
      <c r="Q23" s="95" t="s">
        <v>1662</v>
      </c>
      <c r="R23" s="112"/>
      <c r="S23" s="95" t="s">
        <v>1787</v>
      </c>
      <c r="T23" s="247">
        <v>3.4839996E7</v>
      </c>
      <c r="U23" s="112"/>
      <c r="V23" s="112"/>
      <c r="W23" s="95" t="s">
        <v>1788</v>
      </c>
      <c r="X23" s="95" t="s">
        <v>1789</v>
      </c>
      <c r="Y23" s="248" t="s">
        <v>1790</v>
      </c>
      <c r="Z23" s="248" t="s">
        <v>1645</v>
      </c>
      <c r="AA23" s="248" t="s">
        <v>1791</v>
      </c>
      <c r="AB23" s="95" t="s">
        <v>1218</v>
      </c>
      <c r="AC23" s="95" t="s">
        <v>1217</v>
      </c>
      <c r="AD23" s="247">
        <v>8.6567195E7</v>
      </c>
      <c r="AE23" s="247">
        <v>3.86403147E8</v>
      </c>
      <c r="AF23" s="112"/>
      <c r="AG23" s="95" t="s">
        <v>1786</v>
      </c>
      <c r="AI23" s="112"/>
      <c r="AJ23" s="112"/>
      <c r="AK23" s="112"/>
      <c r="AL23" s="247">
        <v>1.0</v>
      </c>
      <c r="AM23" s="95" t="s">
        <v>1647</v>
      </c>
      <c r="AN23" s="95" t="s">
        <v>1648</v>
      </c>
      <c r="AO23" s="95" t="s">
        <v>1637</v>
      </c>
      <c r="AP23" s="95" t="s">
        <v>1649</v>
      </c>
      <c r="AQ23" s="95" t="s">
        <v>1650</v>
      </c>
      <c r="AR23" s="95" t="s">
        <v>1651</v>
      </c>
      <c r="AT23" s="112"/>
      <c r="AU23" s="112"/>
      <c r="AV23" s="112"/>
      <c r="AW23" s="112"/>
      <c r="AX23" s="112"/>
    </row>
    <row r="24">
      <c r="A24" s="247">
        <v>5.076466E7</v>
      </c>
      <c r="B24" s="95" t="s">
        <v>1783</v>
      </c>
      <c r="C24" s="95" t="s">
        <v>1784</v>
      </c>
      <c r="D24" s="95" t="s">
        <v>1785</v>
      </c>
      <c r="E24" s="247">
        <v>5.024444E7</v>
      </c>
      <c r="F24" s="95" t="s">
        <v>1786</v>
      </c>
      <c r="G24" s="95" t="s">
        <v>1637</v>
      </c>
      <c r="H24" s="95" t="s">
        <v>1097</v>
      </c>
      <c r="I24" s="247">
        <v>0.91</v>
      </c>
      <c r="J24" s="112"/>
      <c r="K24" s="112"/>
      <c r="L24" s="112"/>
      <c r="M24" s="112"/>
      <c r="N24" s="112"/>
      <c r="O24" s="112"/>
      <c r="P24" s="112"/>
      <c r="Q24" s="95" t="s">
        <v>1662</v>
      </c>
      <c r="R24" s="95" t="s">
        <v>1681</v>
      </c>
      <c r="S24" s="95" t="s">
        <v>1682</v>
      </c>
      <c r="T24" s="247">
        <v>2.9457982E7</v>
      </c>
      <c r="U24" s="112"/>
      <c r="V24" s="112"/>
      <c r="W24" s="95" t="s">
        <v>1683</v>
      </c>
      <c r="X24" s="95" t="s">
        <v>1684</v>
      </c>
      <c r="Y24" s="248" t="s">
        <v>1790</v>
      </c>
      <c r="Z24" s="248" t="s">
        <v>1645</v>
      </c>
      <c r="AA24" s="248" t="s">
        <v>1791</v>
      </c>
      <c r="AB24" s="95" t="s">
        <v>1218</v>
      </c>
      <c r="AC24" s="95" t="s">
        <v>1217</v>
      </c>
      <c r="AD24" s="247">
        <v>8.6567195E7</v>
      </c>
      <c r="AE24" s="247">
        <v>3.86403147E8</v>
      </c>
      <c r="AF24" s="112"/>
      <c r="AG24" s="95" t="s">
        <v>1786</v>
      </c>
      <c r="AI24" s="112"/>
      <c r="AJ24" s="112"/>
      <c r="AK24" s="112"/>
      <c r="AL24" s="247">
        <v>1.0</v>
      </c>
      <c r="AM24" s="95" t="s">
        <v>1647</v>
      </c>
      <c r="AN24" s="95" t="s">
        <v>1648</v>
      </c>
      <c r="AO24" s="95" t="s">
        <v>1637</v>
      </c>
      <c r="AP24" s="95" t="s">
        <v>1649</v>
      </c>
      <c r="AQ24" s="95" t="s">
        <v>1650</v>
      </c>
      <c r="AR24" s="95" t="s">
        <v>1651</v>
      </c>
      <c r="AT24" s="112"/>
      <c r="AU24" s="112"/>
      <c r="AV24" s="112"/>
      <c r="AW24" s="112"/>
      <c r="AX24" s="112"/>
    </row>
    <row r="25">
      <c r="A25" s="247">
        <v>365178.0</v>
      </c>
      <c r="B25" s="95" t="s">
        <v>1792</v>
      </c>
      <c r="C25" s="95" t="s">
        <v>1793</v>
      </c>
      <c r="D25" s="95" t="s">
        <v>1794</v>
      </c>
      <c r="E25" s="247">
        <v>206353.0</v>
      </c>
      <c r="F25" s="95" t="s">
        <v>1795</v>
      </c>
      <c r="G25" s="95" t="s">
        <v>1637</v>
      </c>
      <c r="H25" s="95" t="s">
        <v>1097</v>
      </c>
      <c r="I25" s="247">
        <v>0.915</v>
      </c>
      <c r="J25" s="112"/>
      <c r="K25" s="112"/>
      <c r="L25" s="112"/>
      <c r="M25" s="112"/>
      <c r="N25" s="112"/>
      <c r="O25" s="247">
        <v>7.5</v>
      </c>
      <c r="P25" s="112"/>
      <c r="Q25" s="95" t="s">
        <v>1638</v>
      </c>
      <c r="R25" s="112"/>
      <c r="S25" s="95" t="s">
        <v>1639</v>
      </c>
      <c r="U25" s="95" t="s">
        <v>1640</v>
      </c>
      <c r="V25" s="95" t="s">
        <v>1641</v>
      </c>
      <c r="W25" s="95" t="s">
        <v>1642</v>
      </c>
      <c r="X25" s="95" t="s">
        <v>1643</v>
      </c>
      <c r="Y25" s="248" t="s">
        <v>1796</v>
      </c>
      <c r="Z25" s="248" t="s">
        <v>1645</v>
      </c>
      <c r="AA25" s="248" t="s">
        <v>1797</v>
      </c>
      <c r="AD25" s="247">
        <v>1.18116889E8</v>
      </c>
      <c r="AE25" s="247">
        <v>3.22056981E8</v>
      </c>
      <c r="AF25" s="112"/>
      <c r="AG25" s="112"/>
      <c r="AH25" s="112"/>
      <c r="AI25" s="112"/>
      <c r="AJ25" s="112"/>
      <c r="AK25" s="112"/>
      <c r="AL25" s="247">
        <v>1.0</v>
      </c>
      <c r="AM25" s="95" t="s">
        <v>1647</v>
      </c>
      <c r="AN25" s="95" t="s">
        <v>1648</v>
      </c>
      <c r="AO25" s="95" t="s">
        <v>1637</v>
      </c>
      <c r="AP25" s="95" t="s">
        <v>1649</v>
      </c>
      <c r="AQ25" s="95" t="s">
        <v>1650</v>
      </c>
      <c r="AR25" s="95" t="s">
        <v>1651</v>
      </c>
      <c r="AT25" s="112"/>
      <c r="AU25" s="112"/>
      <c r="AV25" s="112"/>
      <c r="AW25" s="112"/>
      <c r="AX25" s="112"/>
    </row>
    <row r="26">
      <c r="A26" s="247">
        <v>5.0764661E7</v>
      </c>
      <c r="B26" s="95" t="s">
        <v>1798</v>
      </c>
      <c r="C26" s="95" t="s">
        <v>1799</v>
      </c>
      <c r="D26" s="95" t="s">
        <v>1800</v>
      </c>
      <c r="E26" s="247">
        <v>5.0244492E7</v>
      </c>
      <c r="F26" s="95" t="s">
        <v>1801</v>
      </c>
      <c r="G26" s="95" t="s">
        <v>1637</v>
      </c>
      <c r="H26" s="95" t="s">
        <v>1097</v>
      </c>
      <c r="I26" s="247">
        <v>0.96</v>
      </c>
      <c r="J26" s="112"/>
      <c r="K26" s="112"/>
      <c r="L26" s="112"/>
      <c r="M26" s="112"/>
      <c r="N26" s="112"/>
      <c r="O26" s="112"/>
      <c r="P26" s="112"/>
      <c r="Q26" s="95" t="s">
        <v>1662</v>
      </c>
      <c r="R26" s="95" t="s">
        <v>1681</v>
      </c>
      <c r="S26" s="95" t="s">
        <v>1682</v>
      </c>
      <c r="T26" s="247">
        <v>2.9457982E7</v>
      </c>
      <c r="U26" s="112"/>
      <c r="V26" s="112"/>
      <c r="W26" s="95" t="s">
        <v>1683</v>
      </c>
      <c r="X26" s="95" t="s">
        <v>1684</v>
      </c>
      <c r="Y26" s="248" t="s">
        <v>1802</v>
      </c>
      <c r="Z26" s="248" t="s">
        <v>1645</v>
      </c>
      <c r="AA26" s="248" t="s">
        <v>1803</v>
      </c>
      <c r="AD26" s="247">
        <v>8.6567261E7</v>
      </c>
      <c r="AE26" s="247">
        <v>3.86403163E8</v>
      </c>
      <c r="AF26" s="112"/>
      <c r="AG26" s="95" t="s">
        <v>1801</v>
      </c>
      <c r="AI26" s="112"/>
      <c r="AJ26" s="112"/>
      <c r="AK26" s="112"/>
      <c r="AL26" s="247">
        <v>1.0</v>
      </c>
      <c r="AM26" s="95" t="s">
        <v>1647</v>
      </c>
      <c r="AN26" s="95" t="s">
        <v>1648</v>
      </c>
      <c r="AO26" s="95" t="s">
        <v>1637</v>
      </c>
      <c r="AP26" s="95" t="s">
        <v>1649</v>
      </c>
      <c r="AQ26" s="95" t="s">
        <v>1650</v>
      </c>
      <c r="AR26" s="95" t="s">
        <v>1651</v>
      </c>
      <c r="AT26" s="112"/>
      <c r="AU26" s="112"/>
      <c r="AV26" s="112"/>
      <c r="AW26" s="112"/>
      <c r="AX26" s="112"/>
    </row>
    <row r="27">
      <c r="A27" s="247">
        <v>5.0764881E7</v>
      </c>
      <c r="B27" s="95" t="s">
        <v>1804</v>
      </c>
      <c r="C27" s="95" t="s">
        <v>1805</v>
      </c>
      <c r="D27" s="95" t="s">
        <v>1806</v>
      </c>
      <c r="E27" s="247">
        <v>5.02445E7</v>
      </c>
      <c r="F27" s="95" t="s">
        <v>1807</v>
      </c>
      <c r="G27" s="95" t="s">
        <v>1637</v>
      </c>
      <c r="H27" s="95" t="s">
        <v>1097</v>
      </c>
      <c r="I27" s="247">
        <v>1.0</v>
      </c>
      <c r="J27" s="112"/>
      <c r="K27" s="112"/>
      <c r="L27" s="112"/>
      <c r="M27" s="112"/>
      <c r="N27" s="112"/>
      <c r="O27" s="112"/>
      <c r="P27" s="112"/>
      <c r="Q27" s="95" t="s">
        <v>1662</v>
      </c>
      <c r="R27" s="95" t="s">
        <v>1681</v>
      </c>
      <c r="S27" s="95" t="s">
        <v>1682</v>
      </c>
      <c r="T27" s="247">
        <v>2.9457982E7</v>
      </c>
      <c r="U27" s="112"/>
      <c r="V27" s="112"/>
      <c r="W27" s="95" t="s">
        <v>1683</v>
      </c>
      <c r="X27" s="95" t="s">
        <v>1684</v>
      </c>
      <c r="Y27" s="248" t="s">
        <v>1808</v>
      </c>
      <c r="Z27" s="248" t="s">
        <v>1645</v>
      </c>
      <c r="AA27" s="248" t="s">
        <v>1809</v>
      </c>
      <c r="AD27" s="247">
        <v>1.37656066E8</v>
      </c>
      <c r="AE27" s="247">
        <v>3.86403171E8</v>
      </c>
      <c r="AF27" s="112"/>
      <c r="AG27" s="95" t="s">
        <v>1807</v>
      </c>
      <c r="AI27" s="112"/>
      <c r="AJ27" s="112"/>
      <c r="AK27" s="112"/>
      <c r="AL27" s="247">
        <v>1.0</v>
      </c>
      <c r="AM27" s="95" t="s">
        <v>1647</v>
      </c>
      <c r="AN27" s="95" t="s">
        <v>1648</v>
      </c>
      <c r="AO27" s="95" t="s">
        <v>1637</v>
      </c>
      <c r="AP27" s="95" t="s">
        <v>1649</v>
      </c>
      <c r="AQ27" s="95" t="s">
        <v>1650</v>
      </c>
      <c r="AR27" s="95" t="s">
        <v>1651</v>
      </c>
      <c r="AT27" s="112"/>
      <c r="AU27" s="112"/>
      <c r="AV27" s="112"/>
      <c r="AW27" s="112"/>
      <c r="AX27" s="112"/>
    </row>
    <row r="28">
      <c r="A28" s="247">
        <v>5.0764653E7</v>
      </c>
      <c r="B28" s="95" t="s">
        <v>1810</v>
      </c>
      <c r="C28" s="95" t="s">
        <v>1811</v>
      </c>
      <c r="D28" s="95" t="s">
        <v>1812</v>
      </c>
      <c r="E28" s="247">
        <v>5.0244486E7</v>
      </c>
      <c r="F28" s="95" t="s">
        <v>1813</v>
      </c>
      <c r="G28" s="95" t="s">
        <v>1637</v>
      </c>
      <c r="H28" s="95" t="s">
        <v>1097</v>
      </c>
      <c r="I28" s="247">
        <v>1.0</v>
      </c>
      <c r="J28" s="112"/>
      <c r="K28" s="112"/>
      <c r="L28" s="112"/>
      <c r="M28" s="112"/>
      <c r="N28" s="112"/>
      <c r="O28" s="112"/>
      <c r="P28" s="112"/>
      <c r="Q28" s="95" t="s">
        <v>1662</v>
      </c>
      <c r="R28" s="95" t="s">
        <v>1681</v>
      </c>
      <c r="S28" s="95" t="s">
        <v>1682</v>
      </c>
      <c r="T28" s="247">
        <v>2.9457982E7</v>
      </c>
      <c r="U28" s="112"/>
      <c r="V28" s="112"/>
      <c r="W28" s="95" t="s">
        <v>1683</v>
      </c>
      <c r="X28" s="95" t="s">
        <v>1684</v>
      </c>
      <c r="Y28" s="248" t="s">
        <v>1814</v>
      </c>
      <c r="Z28" s="248" t="s">
        <v>1645</v>
      </c>
      <c r="AA28" s="248" t="s">
        <v>1815</v>
      </c>
      <c r="AD28" s="247">
        <v>1.37660864E8</v>
      </c>
      <c r="AE28" s="247">
        <v>3.86403157E8</v>
      </c>
      <c r="AF28" s="112"/>
      <c r="AG28" s="95" t="s">
        <v>1813</v>
      </c>
      <c r="AI28" s="112"/>
      <c r="AJ28" s="112"/>
      <c r="AK28" s="112"/>
      <c r="AL28" s="247">
        <v>1.0</v>
      </c>
      <c r="AM28" s="95" t="s">
        <v>1647</v>
      </c>
      <c r="AN28" s="95" t="s">
        <v>1648</v>
      </c>
      <c r="AO28" s="95" t="s">
        <v>1637</v>
      </c>
      <c r="AP28" s="95" t="s">
        <v>1649</v>
      </c>
      <c r="AQ28" s="95" t="s">
        <v>1650</v>
      </c>
      <c r="AR28" s="95" t="s">
        <v>1651</v>
      </c>
      <c r="AT28" s="112"/>
      <c r="AU28" s="112"/>
      <c r="AV28" s="112"/>
      <c r="AW28" s="112"/>
      <c r="AX28" s="112"/>
    </row>
    <row r="29">
      <c r="A29" s="247">
        <v>5.0764883E7</v>
      </c>
      <c r="B29" s="95" t="s">
        <v>1816</v>
      </c>
      <c r="C29" s="95" t="s">
        <v>1817</v>
      </c>
      <c r="D29" s="95" t="s">
        <v>1818</v>
      </c>
      <c r="E29" s="247">
        <v>5.0244501E7</v>
      </c>
      <c r="F29" s="95" t="s">
        <v>1819</v>
      </c>
      <c r="G29" s="95" t="s">
        <v>1637</v>
      </c>
      <c r="H29" s="95" t="s">
        <v>1097</v>
      </c>
      <c r="I29" s="247">
        <v>1.2</v>
      </c>
      <c r="J29" s="112"/>
      <c r="K29" s="112"/>
      <c r="L29" s="112"/>
      <c r="M29" s="112"/>
      <c r="N29" s="112"/>
      <c r="O29" s="112"/>
      <c r="P29" s="112"/>
      <c r="Q29" s="95" t="s">
        <v>1662</v>
      </c>
      <c r="R29" s="95" t="s">
        <v>1681</v>
      </c>
      <c r="S29" s="95" t="s">
        <v>1682</v>
      </c>
      <c r="T29" s="247">
        <v>2.9457982E7</v>
      </c>
      <c r="U29" s="112"/>
      <c r="V29" s="112"/>
      <c r="W29" s="95" t="s">
        <v>1683</v>
      </c>
      <c r="X29" s="95" t="s">
        <v>1684</v>
      </c>
      <c r="Y29" s="248" t="s">
        <v>1820</v>
      </c>
      <c r="Z29" s="248" t="s">
        <v>1645</v>
      </c>
      <c r="AA29" s="248" t="s">
        <v>1821</v>
      </c>
      <c r="AD29" s="247">
        <v>7.6901709E7</v>
      </c>
      <c r="AE29" s="247">
        <v>3.86403172E8</v>
      </c>
      <c r="AF29" s="112"/>
      <c r="AG29" s="95" t="s">
        <v>1819</v>
      </c>
      <c r="AI29" s="112"/>
      <c r="AJ29" s="112"/>
      <c r="AK29" s="112"/>
      <c r="AL29" s="247">
        <v>1.0</v>
      </c>
      <c r="AM29" s="95" t="s">
        <v>1647</v>
      </c>
      <c r="AN29" s="95" t="s">
        <v>1648</v>
      </c>
      <c r="AO29" s="95" t="s">
        <v>1637</v>
      </c>
      <c r="AP29" s="95" t="s">
        <v>1649</v>
      </c>
      <c r="AQ29" s="95" t="s">
        <v>1650</v>
      </c>
      <c r="AR29" s="95" t="s">
        <v>1651</v>
      </c>
      <c r="AT29" s="112"/>
      <c r="AU29" s="112"/>
      <c r="AV29" s="112"/>
      <c r="AW29" s="112"/>
      <c r="AX29" s="112"/>
    </row>
    <row r="30">
      <c r="A30" s="247">
        <v>5.0798728E7</v>
      </c>
      <c r="B30" s="95" t="s">
        <v>1822</v>
      </c>
      <c r="C30" s="95" t="s">
        <v>1823</v>
      </c>
      <c r="D30" s="95" t="s">
        <v>1824</v>
      </c>
      <c r="E30" s="247">
        <v>111939.0</v>
      </c>
      <c r="F30" s="95" t="s">
        <v>1825</v>
      </c>
      <c r="G30" s="95" t="s">
        <v>1637</v>
      </c>
      <c r="H30" s="95" t="s">
        <v>1097</v>
      </c>
      <c r="I30" s="247">
        <v>1.3</v>
      </c>
      <c r="J30" s="112"/>
      <c r="K30" s="112"/>
      <c r="L30" s="112"/>
      <c r="M30" s="112"/>
      <c r="N30" s="112"/>
      <c r="O30" s="112"/>
      <c r="P30" s="112"/>
      <c r="Q30" s="95" t="s">
        <v>1662</v>
      </c>
      <c r="R30" s="95" t="s">
        <v>1826</v>
      </c>
      <c r="S30" s="95" t="s">
        <v>1827</v>
      </c>
      <c r="T30" s="247">
        <v>2.8626519E7</v>
      </c>
      <c r="U30" s="112"/>
      <c r="V30" s="112"/>
      <c r="W30" s="95" t="s">
        <v>1828</v>
      </c>
      <c r="X30" s="95" t="s">
        <v>1684</v>
      </c>
      <c r="Y30" s="248" t="s">
        <v>1829</v>
      </c>
      <c r="Z30" s="248" t="s">
        <v>1645</v>
      </c>
      <c r="AA30" s="248" t="s">
        <v>1830</v>
      </c>
      <c r="AB30" s="95" t="s">
        <v>1221</v>
      </c>
      <c r="AC30" s="95" t="s">
        <v>1220</v>
      </c>
      <c r="AD30" s="247">
        <v>5.4596723E7</v>
      </c>
      <c r="AE30" s="247">
        <v>1.9468968E8</v>
      </c>
      <c r="AF30" s="112"/>
      <c r="AG30" s="112"/>
      <c r="AH30" s="112"/>
      <c r="AI30" s="112"/>
      <c r="AJ30" s="112"/>
      <c r="AK30" s="112"/>
      <c r="AL30" s="247">
        <v>1.0</v>
      </c>
      <c r="AM30" s="95" t="s">
        <v>1647</v>
      </c>
      <c r="AN30" s="95" t="s">
        <v>1648</v>
      </c>
      <c r="AO30" s="95" t="s">
        <v>1637</v>
      </c>
      <c r="AP30" s="95" t="s">
        <v>1649</v>
      </c>
      <c r="AQ30" s="95" t="s">
        <v>1650</v>
      </c>
      <c r="AR30" s="95" t="s">
        <v>1651</v>
      </c>
      <c r="AT30" s="112"/>
      <c r="AU30" s="112"/>
      <c r="AV30" s="112"/>
      <c r="AW30" s="112"/>
      <c r="AX30" s="112"/>
    </row>
    <row r="31">
      <c r="A31" s="247">
        <v>5.0764865E7</v>
      </c>
      <c r="B31" s="95" t="s">
        <v>1831</v>
      </c>
      <c r="C31" s="95" t="s">
        <v>1832</v>
      </c>
      <c r="D31" s="95" t="s">
        <v>1833</v>
      </c>
      <c r="E31" s="247">
        <v>5.0244497E7</v>
      </c>
      <c r="F31" s="95" t="s">
        <v>1834</v>
      </c>
      <c r="G31" s="95" t="s">
        <v>1637</v>
      </c>
      <c r="H31" s="95" t="s">
        <v>1097</v>
      </c>
      <c r="I31" s="247">
        <v>1.3</v>
      </c>
      <c r="J31" s="112"/>
      <c r="K31" s="112"/>
      <c r="L31" s="112"/>
      <c r="M31" s="112"/>
      <c r="N31" s="112"/>
      <c r="O31" s="112"/>
      <c r="P31" s="112"/>
      <c r="Q31" s="95" t="s">
        <v>1662</v>
      </c>
      <c r="R31" s="95" t="s">
        <v>1681</v>
      </c>
      <c r="S31" s="95" t="s">
        <v>1682</v>
      </c>
      <c r="T31" s="247">
        <v>2.9457982E7</v>
      </c>
      <c r="U31" s="112"/>
      <c r="V31" s="112"/>
      <c r="W31" s="95" t="s">
        <v>1683</v>
      </c>
      <c r="X31" s="95" t="s">
        <v>1684</v>
      </c>
      <c r="Y31" s="248" t="s">
        <v>1835</v>
      </c>
      <c r="Z31" s="248" t="s">
        <v>1645</v>
      </c>
      <c r="AA31" s="248" t="s">
        <v>1836</v>
      </c>
      <c r="AD31" s="247">
        <v>7.1557106E7</v>
      </c>
      <c r="AE31" s="247">
        <v>3.86403168E8</v>
      </c>
      <c r="AF31" s="112"/>
      <c r="AG31" s="95" t="s">
        <v>1834</v>
      </c>
      <c r="AI31" s="112"/>
      <c r="AJ31" s="112"/>
      <c r="AK31" s="112"/>
      <c r="AL31" s="247">
        <v>1.0</v>
      </c>
      <c r="AM31" s="95" t="s">
        <v>1647</v>
      </c>
      <c r="AN31" s="95" t="s">
        <v>1648</v>
      </c>
      <c r="AO31" s="95" t="s">
        <v>1637</v>
      </c>
      <c r="AP31" s="95" t="s">
        <v>1649</v>
      </c>
      <c r="AQ31" s="95" t="s">
        <v>1650</v>
      </c>
      <c r="AR31" s="95" t="s">
        <v>1651</v>
      </c>
      <c r="AT31" s="112"/>
      <c r="AU31" s="112"/>
      <c r="AV31" s="112"/>
      <c r="AW31" s="112"/>
      <c r="AX31" s="112"/>
    </row>
    <row r="32">
      <c r="A32" s="247">
        <v>5.1474408E7</v>
      </c>
      <c r="B32" s="95" t="s">
        <v>1783</v>
      </c>
      <c r="C32" s="95" t="s">
        <v>1784</v>
      </c>
      <c r="D32" s="95" t="s">
        <v>1785</v>
      </c>
      <c r="E32" s="247">
        <v>5.024444E7</v>
      </c>
      <c r="F32" s="95" t="s">
        <v>1786</v>
      </c>
      <c r="G32" s="95" t="s">
        <v>1637</v>
      </c>
      <c r="H32" s="95" t="s">
        <v>1097</v>
      </c>
      <c r="I32" s="247">
        <v>1.6</v>
      </c>
      <c r="J32" s="112"/>
      <c r="K32" s="112"/>
      <c r="L32" s="112"/>
      <c r="M32" s="112"/>
      <c r="N32" s="112"/>
      <c r="O32" s="112"/>
      <c r="P32" s="112"/>
      <c r="Q32" s="95" t="s">
        <v>1662</v>
      </c>
      <c r="R32" s="112"/>
      <c r="S32" s="95" t="s">
        <v>1787</v>
      </c>
      <c r="T32" s="247">
        <v>3.4839996E7</v>
      </c>
      <c r="U32" s="112"/>
      <c r="V32" s="112"/>
      <c r="W32" s="95" t="s">
        <v>1788</v>
      </c>
      <c r="X32" s="95" t="s">
        <v>1789</v>
      </c>
      <c r="Y32" s="248" t="s">
        <v>1790</v>
      </c>
      <c r="Z32" s="248" t="s">
        <v>1645</v>
      </c>
      <c r="AA32" s="248" t="s">
        <v>1791</v>
      </c>
      <c r="AB32" s="95" t="s">
        <v>1218</v>
      </c>
      <c r="AC32" s="95" t="s">
        <v>1217</v>
      </c>
      <c r="AD32" s="247">
        <v>8.6567195E7</v>
      </c>
      <c r="AE32" s="247">
        <v>3.86403147E8</v>
      </c>
      <c r="AF32" s="112"/>
      <c r="AG32" s="95" t="s">
        <v>1786</v>
      </c>
      <c r="AI32" s="112"/>
      <c r="AJ32" s="112"/>
      <c r="AK32" s="112"/>
      <c r="AL32" s="247">
        <v>1.0</v>
      </c>
      <c r="AM32" s="95" t="s">
        <v>1647</v>
      </c>
      <c r="AN32" s="95" t="s">
        <v>1648</v>
      </c>
      <c r="AO32" s="95" t="s">
        <v>1637</v>
      </c>
      <c r="AP32" s="95" t="s">
        <v>1649</v>
      </c>
      <c r="AQ32" s="95" t="s">
        <v>1650</v>
      </c>
      <c r="AR32" s="95" t="s">
        <v>1651</v>
      </c>
      <c r="AT32" s="112"/>
      <c r="AU32" s="112"/>
      <c r="AV32" s="112"/>
      <c r="AW32" s="112"/>
      <c r="AX32" s="112"/>
    </row>
    <row r="33">
      <c r="A33" s="247">
        <v>365192.0</v>
      </c>
      <c r="B33" s="95" t="s">
        <v>1837</v>
      </c>
      <c r="C33" s="95" t="s">
        <v>1838</v>
      </c>
      <c r="D33" s="95" t="s">
        <v>1839</v>
      </c>
      <c r="E33" s="247">
        <v>206367.0</v>
      </c>
      <c r="F33" s="95" t="s">
        <v>1840</v>
      </c>
      <c r="G33" s="95" t="s">
        <v>1637</v>
      </c>
      <c r="H33" s="95" t="s">
        <v>1097</v>
      </c>
      <c r="I33" s="247">
        <v>1.7</v>
      </c>
      <c r="J33" s="112"/>
      <c r="K33" s="112"/>
      <c r="L33" s="112"/>
      <c r="M33" s="112"/>
      <c r="N33" s="112"/>
      <c r="O33" s="247">
        <v>7.5</v>
      </c>
      <c r="P33" s="112"/>
      <c r="Q33" s="95" t="s">
        <v>1638</v>
      </c>
      <c r="R33" s="112"/>
      <c r="S33" s="95" t="s">
        <v>1639</v>
      </c>
      <c r="U33" s="95" t="s">
        <v>1640</v>
      </c>
      <c r="V33" s="95" t="s">
        <v>1641</v>
      </c>
      <c r="W33" s="95" t="s">
        <v>1642</v>
      </c>
      <c r="X33" s="95" t="s">
        <v>1643</v>
      </c>
      <c r="Y33" s="248" t="s">
        <v>1841</v>
      </c>
      <c r="Z33" s="248" t="s">
        <v>1645</v>
      </c>
      <c r="AA33" s="248" t="s">
        <v>1842</v>
      </c>
      <c r="AD33" s="247">
        <v>1.18137438E8</v>
      </c>
      <c r="AE33" s="247">
        <v>3.22056995E8</v>
      </c>
      <c r="AF33" s="112"/>
      <c r="AG33" s="112"/>
      <c r="AH33" s="112"/>
      <c r="AI33" s="112"/>
      <c r="AJ33" s="112"/>
      <c r="AK33" s="112"/>
      <c r="AL33" s="247">
        <v>1.0</v>
      </c>
      <c r="AM33" s="95" t="s">
        <v>1647</v>
      </c>
      <c r="AN33" s="95" t="s">
        <v>1648</v>
      </c>
      <c r="AO33" s="95" t="s">
        <v>1637</v>
      </c>
      <c r="AP33" s="95" t="s">
        <v>1649</v>
      </c>
      <c r="AQ33" s="95" t="s">
        <v>1650</v>
      </c>
      <c r="AR33" s="95" t="s">
        <v>1651</v>
      </c>
      <c r="AT33" s="112"/>
      <c r="AU33" s="112"/>
      <c r="AV33" s="112"/>
      <c r="AW33" s="112"/>
      <c r="AX33" s="112"/>
    </row>
    <row r="34">
      <c r="A34" s="247">
        <v>365186.0</v>
      </c>
      <c r="B34" s="95" t="s">
        <v>1843</v>
      </c>
      <c r="C34" s="95" t="s">
        <v>1844</v>
      </c>
      <c r="D34" s="95" t="s">
        <v>1845</v>
      </c>
      <c r="E34" s="247">
        <v>206361.0</v>
      </c>
      <c r="F34" s="95" t="s">
        <v>1846</v>
      </c>
      <c r="G34" s="95" t="s">
        <v>1637</v>
      </c>
      <c r="H34" s="95" t="s">
        <v>1097</v>
      </c>
      <c r="I34" s="247">
        <v>1.75</v>
      </c>
      <c r="J34" s="112"/>
      <c r="K34" s="112"/>
      <c r="L34" s="112"/>
      <c r="M34" s="112"/>
      <c r="N34" s="112"/>
      <c r="O34" s="247">
        <v>7.5</v>
      </c>
      <c r="P34" s="112"/>
      <c r="Q34" s="95" t="s">
        <v>1638</v>
      </c>
      <c r="R34" s="112"/>
      <c r="S34" s="95" t="s">
        <v>1639</v>
      </c>
      <c r="U34" s="95" t="s">
        <v>1640</v>
      </c>
      <c r="V34" s="95" t="s">
        <v>1641</v>
      </c>
      <c r="W34" s="95" t="s">
        <v>1642</v>
      </c>
      <c r="X34" s="95" t="s">
        <v>1643</v>
      </c>
      <c r="Y34" s="248" t="s">
        <v>1847</v>
      </c>
      <c r="Z34" s="248" t="s">
        <v>1645</v>
      </c>
      <c r="AA34" s="248" t="s">
        <v>1848</v>
      </c>
      <c r="AD34" s="247">
        <v>1.18137153E8</v>
      </c>
      <c r="AE34" s="247">
        <v>3.22056989E8</v>
      </c>
      <c r="AF34" s="112"/>
      <c r="AG34" s="112"/>
      <c r="AH34" s="112"/>
      <c r="AI34" s="112"/>
      <c r="AJ34" s="112"/>
      <c r="AK34" s="112"/>
      <c r="AL34" s="247">
        <v>1.0</v>
      </c>
      <c r="AM34" s="95" t="s">
        <v>1647</v>
      </c>
      <c r="AN34" s="95" t="s">
        <v>1648</v>
      </c>
      <c r="AO34" s="95" t="s">
        <v>1637</v>
      </c>
      <c r="AP34" s="95" t="s">
        <v>1649</v>
      </c>
      <c r="AQ34" s="95" t="s">
        <v>1650</v>
      </c>
      <c r="AR34" s="95" t="s">
        <v>1651</v>
      </c>
      <c r="AT34" s="112"/>
      <c r="AU34" s="112"/>
      <c r="AV34" s="112"/>
      <c r="AW34" s="112"/>
      <c r="AX34" s="112"/>
    </row>
    <row r="35">
      <c r="A35" s="247">
        <v>5.0764651E7</v>
      </c>
      <c r="B35" s="95" t="s">
        <v>1849</v>
      </c>
      <c r="C35" s="95" t="s">
        <v>1850</v>
      </c>
      <c r="D35" s="95" t="s">
        <v>1851</v>
      </c>
      <c r="E35" s="247">
        <v>5.0244484E7</v>
      </c>
      <c r="F35" s="95" t="s">
        <v>1852</v>
      </c>
      <c r="G35" s="95" t="s">
        <v>1637</v>
      </c>
      <c r="H35" s="95" t="s">
        <v>1097</v>
      </c>
      <c r="I35" s="247">
        <v>1.8</v>
      </c>
      <c r="J35" s="112"/>
      <c r="K35" s="112"/>
      <c r="L35" s="112"/>
      <c r="M35" s="112"/>
      <c r="N35" s="112"/>
      <c r="O35" s="112"/>
      <c r="P35" s="112"/>
      <c r="Q35" s="95" t="s">
        <v>1662</v>
      </c>
      <c r="R35" s="95" t="s">
        <v>1681</v>
      </c>
      <c r="S35" s="95" t="s">
        <v>1682</v>
      </c>
      <c r="T35" s="247">
        <v>2.9457982E7</v>
      </c>
      <c r="U35" s="112"/>
      <c r="V35" s="112"/>
      <c r="W35" s="95" t="s">
        <v>1683</v>
      </c>
      <c r="X35" s="95" t="s">
        <v>1684</v>
      </c>
      <c r="Y35" s="248" t="s">
        <v>1853</v>
      </c>
      <c r="Z35" s="248" t="s">
        <v>1645</v>
      </c>
      <c r="AA35" s="248" t="s">
        <v>1854</v>
      </c>
      <c r="AD35" s="247">
        <v>1.37634499E8</v>
      </c>
      <c r="AE35" s="247">
        <v>3.86403155E8</v>
      </c>
      <c r="AF35" s="112"/>
      <c r="AG35" s="95" t="s">
        <v>1852</v>
      </c>
      <c r="AI35" s="112"/>
      <c r="AJ35" s="112"/>
      <c r="AK35" s="112"/>
      <c r="AL35" s="247">
        <v>1.0</v>
      </c>
      <c r="AM35" s="95" t="s">
        <v>1647</v>
      </c>
      <c r="AN35" s="95" t="s">
        <v>1648</v>
      </c>
      <c r="AO35" s="95" t="s">
        <v>1637</v>
      </c>
      <c r="AP35" s="95" t="s">
        <v>1649</v>
      </c>
      <c r="AQ35" s="95" t="s">
        <v>1650</v>
      </c>
      <c r="AR35" s="95" t="s">
        <v>1651</v>
      </c>
      <c r="AT35" s="112"/>
      <c r="AU35" s="112"/>
      <c r="AV35" s="112"/>
      <c r="AW35" s="112"/>
      <c r="AX35" s="112"/>
    </row>
    <row r="36">
      <c r="A36" s="247">
        <v>5.076465E7</v>
      </c>
      <c r="B36" s="95" t="s">
        <v>1855</v>
      </c>
      <c r="C36" s="95" t="s">
        <v>1856</v>
      </c>
      <c r="D36" s="95" t="s">
        <v>1857</v>
      </c>
      <c r="E36" s="247">
        <v>5.0244483E7</v>
      </c>
      <c r="F36" s="95" t="s">
        <v>1858</v>
      </c>
      <c r="G36" s="95" t="s">
        <v>1637</v>
      </c>
      <c r="H36" s="95" t="s">
        <v>1097</v>
      </c>
      <c r="I36" s="247">
        <v>1.8</v>
      </c>
      <c r="J36" s="112"/>
      <c r="K36" s="112"/>
      <c r="L36" s="112"/>
      <c r="M36" s="112"/>
      <c r="N36" s="112"/>
      <c r="O36" s="112"/>
      <c r="P36" s="112"/>
      <c r="Q36" s="95" t="s">
        <v>1662</v>
      </c>
      <c r="R36" s="95" t="s">
        <v>1681</v>
      </c>
      <c r="S36" s="95" t="s">
        <v>1682</v>
      </c>
      <c r="T36" s="247">
        <v>2.9457982E7</v>
      </c>
      <c r="U36" s="112"/>
      <c r="V36" s="112"/>
      <c r="W36" s="95" t="s">
        <v>1683</v>
      </c>
      <c r="X36" s="95" t="s">
        <v>1684</v>
      </c>
      <c r="Y36" s="248" t="s">
        <v>1859</v>
      </c>
      <c r="Z36" s="248" t="s">
        <v>1645</v>
      </c>
      <c r="AA36" s="248" t="s">
        <v>1860</v>
      </c>
      <c r="AD36" s="247">
        <v>1.37645536E8</v>
      </c>
      <c r="AE36" s="247">
        <v>3.86403154E8</v>
      </c>
      <c r="AF36" s="112"/>
      <c r="AG36" s="95" t="s">
        <v>1858</v>
      </c>
      <c r="AI36" s="112"/>
      <c r="AJ36" s="112"/>
      <c r="AK36" s="112"/>
      <c r="AL36" s="247">
        <v>1.0</v>
      </c>
      <c r="AM36" s="95" t="s">
        <v>1647</v>
      </c>
      <c r="AN36" s="95" t="s">
        <v>1648</v>
      </c>
      <c r="AO36" s="95" t="s">
        <v>1637</v>
      </c>
      <c r="AP36" s="95" t="s">
        <v>1649</v>
      </c>
      <c r="AQ36" s="95" t="s">
        <v>1650</v>
      </c>
      <c r="AR36" s="95" t="s">
        <v>1651</v>
      </c>
      <c r="AT36" s="112"/>
      <c r="AU36" s="112"/>
      <c r="AV36" s="112"/>
      <c r="AW36" s="112"/>
      <c r="AX36" s="112"/>
    </row>
    <row r="37">
      <c r="A37" s="247">
        <v>5.0764644E7</v>
      </c>
      <c r="B37" s="95" t="s">
        <v>1861</v>
      </c>
      <c r="C37" s="95" t="s">
        <v>1862</v>
      </c>
      <c r="D37" s="95" t="s">
        <v>1863</v>
      </c>
      <c r="E37" s="247">
        <v>5.0244464E7</v>
      </c>
      <c r="F37" s="95" t="s">
        <v>1864</v>
      </c>
      <c r="G37" s="95" t="s">
        <v>1637</v>
      </c>
      <c r="H37" s="95" t="s">
        <v>1097</v>
      </c>
      <c r="I37" s="247">
        <v>1.8</v>
      </c>
      <c r="J37" s="112"/>
      <c r="K37" s="112"/>
      <c r="L37" s="112"/>
      <c r="M37" s="112"/>
      <c r="N37" s="112"/>
      <c r="O37" s="112"/>
      <c r="P37" s="112"/>
      <c r="Q37" s="95" t="s">
        <v>1662</v>
      </c>
      <c r="R37" s="95" t="s">
        <v>1681</v>
      </c>
      <c r="S37" s="95" t="s">
        <v>1682</v>
      </c>
      <c r="T37" s="247">
        <v>2.9457982E7</v>
      </c>
      <c r="U37" s="112"/>
      <c r="V37" s="112"/>
      <c r="W37" s="95" t="s">
        <v>1683</v>
      </c>
      <c r="X37" s="95" t="s">
        <v>1684</v>
      </c>
      <c r="Y37" s="248" t="s">
        <v>1865</v>
      </c>
      <c r="Z37" s="248" t="s">
        <v>1645</v>
      </c>
      <c r="AA37" s="248" t="s">
        <v>1866</v>
      </c>
      <c r="AD37" s="247">
        <v>7.1558854E7</v>
      </c>
      <c r="AE37" s="247">
        <v>3.86403148E8</v>
      </c>
      <c r="AF37" s="112"/>
      <c r="AG37" s="95" t="s">
        <v>1864</v>
      </c>
      <c r="AI37" s="112"/>
      <c r="AJ37" s="112"/>
      <c r="AK37" s="112"/>
      <c r="AL37" s="247">
        <v>1.0</v>
      </c>
      <c r="AM37" s="95" t="s">
        <v>1647</v>
      </c>
      <c r="AN37" s="95" t="s">
        <v>1648</v>
      </c>
      <c r="AO37" s="95" t="s">
        <v>1637</v>
      </c>
      <c r="AP37" s="95" t="s">
        <v>1649</v>
      </c>
      <c r="AQ37" s="95" t="s">
        <v>1650</v>
      </c>
      <c r="AR37" s="95" t="s">
        <v>1651</v>
      </c>
      <c r="AT37" s="112"/>
      <c r="AU37" s="112"/>
      <c r="AV37" s="112"/>
      <c r="AW37" s="112"/>
      <c r="AX37" s="112"/>
    </row>
    <row r="38">
      <c r="A38" s="247">
        <v>5.0764886E7</v>
      </c>
      <c r="B38" s="95" t="s">
        <v>1867</v>
      </c>
      <c r="C38" s="95" t="s">
        <v>1868</v>
      </c>
      <c r="D38" s="95" t="s">
        <v>1869</v>
      </c>
      <c r="E38" s="247">
        <v>5.0244495E7</v>
      </c>
      <c r="F38" s="95" t="s">
        <v>1870</v>
      </c>
      <c r="G38" s="95" t="s">
        <v>1637</v>
      </c>
      <c r="H38" s="95" t="s">
        <v>1097</v>
      </c>
      <c r="I38" s="247">
        <v>1.8</v>
      </c>
      <c r="J38" s="112"/>
      <c r="K38" s="112"/>
      <c r="L38" s="112"/>
      <c r="M38" s="112"/>
      <c r="N38" s="112"/>
      <c r="O38" s="112"/>
      <c r="P38" s="112"/>
      <c r="Q38" s="95" t="s">
        <v>1662</v>
      </c>
      <c r="R38" s="95" t="s">
        <v>1681</v>
      </c>
      <c r="S38" s="95" t="s">
        <v>1682</v>
      </c>
      <c r="T38" s="247">
        <v>2.9457982E7</v>
      </c>
      <c r="U38" s="112"/>
      <c r="V38" s="112"/>
      <c r="W38" s="95" t="s">
        <v>1683</v>
      </c>
      <c r="X38" s="95" t="s">
        <v>1684</v>
      </c>
      <c r="Y38" s="248" t="s">
        <v>1871</v>
      </c>
      <c r="Z38" s="248" t="s">
        <v>1645</v>
      </c>
      <c r="AA38" s="248" t="s">
        <v>1872</v>
      </c>
      <c r="AD38" s="247">
        <v>8.656726E7</v>
      </c>
      <c r="AE38" s="247">
        <v>3.86403166E8</v>
      </c>
      <c r="AF38" s="112"/>
      <c r="AG38" s="95" t="s">
        <v>1870</v>
      </c>
      <c r="AI38" s="112"/>
      <c r="AJ38" s="112"/>
      <c r="AK38" s="112"/>
      <c r="AL38" s="247">
        <v>1.0</v>
      </c>
      <c r="AM38" s="95" t="s">
        <v>1647</v>
      </c>
      <c r="AN38" s="95" t="s">
        <v>1648</v>
      </c>
      <c r="AO38" s="95" t="s">
        <v>1637</v>
      </c>
      <c r="AP38" s="95" t="s">
        <v>1649</v>
      </c>
      <c r="AQ38" s="95" t="s">
        <v>1650</v>
      </c>
      <c r="AR38" s="95" t="s">
        <v>1651</v>
      </c>
      <c r="AT38" s="112"/>
      <c r="AU38" s="112"/>
      <c r="AV38" s="112"/>
      <c r="AW38" s="112"/>
      <c r="AX38" s="112"/>
    </row>
    <row r="39">
      <c r="A39" s="247">
        <v>5.076488E7</v>
      </c>
      <c r="B39" s="95" t="s">
        <v>1873</v>
      </c>
      <c r="C39" s="95" t="s">
        <v>1874</v>
      </c>
      <c r="D39" s="95" t="s">
        <v>1875</v>
      </c>
      <c r="E39" s="247">
        <v>5.0244499E7</v>
      </c>
      <c r="F39" s="95" t="s">
        <v>1876</v>
      </c>
      <c r="G39" s="95" t="s">
        <v>1637</v>
      </c>
      <c r="H39" s="95" t="s">
        <v>1097</v>
      </c>
      <c r="I39" s="247">
        <v>1.8</v>
      </c>
      <c r="J39" s="112"/>
      <c r="K39" s="112"/>
      <c r="L39" s="112"/>
      <c r="M39" s="112"/>
      <c r="N39" s="112"/>
      <c r="O39" s="112"/>
      <c r="P39" s="112"/>
      <c r="Q39" s="95" t="s">
        <v>1662</v>
      </c>
      <c r="R39" s="95" t="s">
        <v>1681</v>
      </c>
      <c r="S39" s="95" t="s">
        <v>1682</v>
      </c>
      <c r="T39" s="247">
        <v>2.9457982E7</v>
      </c>
      <c r="U39" s="112"/>
      <c r="V39" s="112"/>
      <c r="W39" s="95" t="s">
        <v>1683</v>
      </c>
      <c r="X39" s="95" t="s">
        <v>1684</v>
      </c>
      <c r="Y39" s="248" t="s">
        <v>1877</v>
      </c>
      <c r="Z39" s="248" t="s">
        <v>1645</v>
      </c>
      <c r="AA39" s="248" t="s">
        <v>1878</v>
      </c>
      <c r="AD39" s="247">
        <v>1.37645034E8</v>
      </c>
      <c r="AE39" s="247">
        <v>3.8640317E8</v>
      </c>
      <c r="AF39" s="112"/>
      <c r="AG39" s="95" t="s">
        <v>1876</v>
      </c>
      <c r="AI39" s="112"/>
      <c r="AJ39" s="112"/>
      <c r="AK39" s="112"/>
      <c r="AL39" s="247">
        <v>1.0</v>
      </c>
      <c r="AM39" s="95" t="s">
        <v>1647</v>
      </c>
      <c r="AN39" s="95" t="s">
        <v>1648</v>
      </c>
      <c r="AO39" s="95" t="s">
        <v>1637</v>
      </c>
      <c r="AP39" s="95" t="s">
        <v>1649</v>
      </c>
      <c r="AQ39" s="95" t="s">
        <v>1650</v>
      </c>
      <c r="AR39" s="95" t="s">
        <v>1651</v>
      </c>
      <c r="AT39" s="112"/>
      <c r="AU39" s="112"/>
      <c r="AV39" s="112"/>
      <c r="AW39" s="112"/>
      <c r="AX39" s="112"/>
    </row>
    <row r="40">
      <c r="A40" s="247">
        <v>5.0971438E7</v>
      </c>
      <c r="B40" s="95" t="s">
        <v>1879</v>
      </c>
      <c r="C40" s="95" t="s">
        <v>1880</v>
      </c>
      <c r="D40" s="95" t="s">
        <v>1881</v>
      </c>
      <c r="E40" s="247">
        <v>400813.0</v>
      </c>
      <c r="F40" s="95" t="s">
        <v>1882</v>
      </c>
      <c r="G40" s="95" t="s">
        <v>1637</v>
      </c>
      <c r="H40" s="95" t="s">
        <v>1097</v>
      </c>
      <c r="I40" s="247">
        <v>2.0</v>
      </c>
      <c r="J40" s="112"/>
      <c r="K40" s="112"/>
      <c r="L40" s="112"/>
      <c r="M40" s="112"/>
      <c r="N40" s="112"/>
      <c r="O40" s="112"/>
      <c r="P40" s="112"/>
      <c r="Q40" s="95" t="s">
        <v>1662</v>
      </c>
      <c r="R40" s="95" t="s">
        <v>1883</v>
      </c>
      <c r="S40" s="95" t="s">
        <v>1884</v>
      </c>
      <c r="T40" s="247">
        <v>2.8628824E7</v>
      </c>
      <c r="U40" s="112"/>
      <c r="V40" s="112"/>
      <c r="W40" s="95" t="s">
        <v>1885</v>
      </c>
      <c r="X40" s="95" t="s">
        <v>1886</v>
      </c>
      <c r="Y40" s="248" t="s">
        <v>1887</v>
      </c>
      <c r="Z40" s="248" t="s">
        <v>1645</v>
      </c>
      <c r="AA40" s="248" t="s">
        <v>1888</v>
      </c>
      <c r="AD40" s="247">
        <v>7.370753E7</v>
      </c>
      <c r="AE40" s="247">
        <v>4.05260814E8</v>
      </c>
      <c r="AF40" s="112"/>
      <c r="AG40" s="112"/>
      <c r="AH40" s="112"/>
      <c r="AI40" s="112"/>
      <c r="AJ40" s="112"/>
      <c r="AK40" s="112"/>
      <c r="AL40" s="247">
        <v>1.0</v>
      </c>
      <c r="AM40" s="95" t="s">
        <v>1647</v>
      </c>
      <c r="AN40" s="95" t="s">
        <v>1648</v>
      </c>
      <c r="AO40" s="95" t="s">
        <v>1637</v>
      </c>
      <c r="AP40" s="95" t="s">
        <v>1649</v>
      </c>
      <c r="AQ40" s="95" t="s">
        <v>1650</v>
      </c>
      <c r="AR40" s="95" t="s">
        <v>1651</v>
      </c>
      <c r="AT40" s="112"/>
      <c r="AU40" s="112"/>
      <c r="AV40" s="112"/>
      <c r="AW40" s="112"/>
      <c r="AX40" s="112"/>
    </row>
    <row r="41">
      <c r="A41" s="247">
        <v>365189.0</v>
      </c>
      <c r="B41" s="95" t="s">
        <v>1889</v>
      </c>
      <c r="C41" s="95" t="s">
        <v>1890</v>
      </c>
      <c r="D41" s="95" t="s">
        <v>1891</v>
      </c>
      <c r="E41" s="247">
        <v>206364.0</v>
      </c>
      <c r="F41" s="95" t="s">
        <v>1892</v>
      </c>
      <c r="G41" s="95" t="s">
        <v>1637</v>
      </c>
      <c r="H41" s="95" t="s">
        <v>1097</v>
      </c>
      <c r="I41" s="247">
        <v>2.16</v>
      </c>
      <c r="J41" s="112"/>
      <c r="K41" s="112"/>
      <c r="L41" s="112"/>
      <c r="M41" s="112"/>
      <c r="N41" s="112"/>
      <c r="O41" s="247">
        <v>7.5</v>
      </c>
      <c r="P41" s="112"/>
      <c r="Q41" s="95" t="s">
        <v>1638</v>
      </c>
      <c r="R41" s="112"/>
      <c r="S41" s="95" t="s">
        <v>1639</v>
      </c>
      <c r="U41" s="95" t="s">
        <v>1640</v>
      </c>
      <c r="V41" s="95" t="s">
        <v>1641</v>
      </c>
      <c r="W41" s="95" t="s">
        <v>1642</v>
      </c>
      <c r="X41" s="95" t="s">
        <v>1643</v>
      </c>
      <c r="Y41" s="248" t="s">
        <v>1893</v>
      </c>
      <c r="Z41" s="248" t="s">
        <v>1645</v>
      </c>
      <c r="AA41" s="248" t="s">
        <v>1894</v>
      </c>
      <c r="AD41" s="247">
        <v>1.18116876E8</v>
      </c>
      <c r="AE41" s="247">
        <v>3.22056992E8</v>
      </c>
      <c r="AF41" s="112"/>
      <c r="AG41" s="112"/>
      <c r="AH41" s="112"/>
      <c r="AI41" s="112"/>
      <c r="AJ41" s="112"/>
      <c r="AK41" s="112"/>
      <c r="AL41" s="247">
        <v>1.0</v>
      </c>
      <c r="AM41" s="95" t="s">
        <v>1647</v>
      </c>
      <c r="AN41" s="95" t="s">
        <v>1648</v>
      </c>
      <c r="AO41" s="95" t="s">
        <v>1637</v>
      </c>
      <c r="AP41" s="95" t="s">
        <v>1649</v>
      </c>
      <c r="AQ41" s="95" t="s">
        <v>1650</v>
      </c>
      <c r="AR41" s="95" t="s">
        <v>1651</v>
      </c>
      <c r="AT41" s="112"/>
      <c r="AU41" s="112"/>
      <c r="AV41" s="112"/>
      <c r="AW41" s="112"/>
      <c r="AX41" s="112"/>
    </row>
    <row r="42">
      <c r="A42" s="247">
        <v>365190.0</v>
      </c>
      <c r="B42" s="95" t="s">
        <v>1895</v>
      </c>
      <c r="C42" s="95" t="s">
        <v>1896</v>
      </c>
      <c r="D42" s="95" t="s">
        <v>1897</v>
      </c>
      <c r="E42" s="247">
        <v>206365.0</v>
      </c>
      <c r="F42" s="95" t="s">
        <v>1898</v>
      </c>
      <c r="G42" s="95" t="s">
        <v>1637</v>
      </c>
      <c r="H42" s="95" t="s">
        <v>1097</v>
      </c>
      <c r="I42" s="247">
        <v>2.37</v>
      </c>
      <c r="J42" s="112"/>
      <c r="K42" s="112"/>
      <c r="L42" s="112"/>
      <c r="M42" s="112"/>
      <c r="N42" s="112"/>
      <c r="O42" s="247">
        <v>7.5</v>
      </c>
      <c r="P42" s="112"/>
      <c r="Q42" s="95" t="s">
        <v>1638</v>
      </c>
      <c r="R42" s="112"/>
      <c r="S42" s="95" t="s">
        <v>1639</v>
      </c>
      <c r="U42" s="95" t="s">
        <v>1640</v>
      </c>
      <c r="V42" s="95" t="s">
        <v>1641</v>
      </c>
      <c r="W42" s="95" t="s">
        <v>1642</v>
      </c>
      <c r="X42" s="95" t="s">
        <v>1643</v>
      </c>
      <c r="Y42" s="248" t="s">
        <v>1899</v>
      </c>
      <c r="Z42" s="248" t="s">
        <v>1645</v>
      </c>
      <c r="AA42" s="248" t="s">
        <v>1900</v>
      </c>
      <c r="AD42" s="247">
        <v>1.18137409E8</v>
      </c>
      <c r="AE42" s="247">
        <v>3.22056993E8</v>
      </c>
      <c r="AF42" s="112"/>
      <c r="AG42" s="112"/>
      <c r="AH42" s="112"/>
      <c r="AI42" s="112"/>
      <c r="AJ42" s="112"/>
      <c r="AK42" s="112"/>
      <c r="AL42" s="247">
        <v>1.0</v>
      </c>
      <c r="AM42" s="95" t="s">
        <v>1647</v>
      </c>
      <c r="AN42" s="95" t="s">
        <v>1648</v>
      </c>
      <c r="AO42" s="95" t="s">
        <v>1637</v>
      </c>
      <c r="AP42" s="95" t="s">
        <v>1649</v>
      </c>
      <c r="AQ42" s="95" t="s">
        <v>1650</v>
      </c>
      <c r="AR42" s="95" t="s">
        <v>1651</v>
      </c>
      <c r="AT42" s="112"/>
      <c r="AU42" s="112"/>
      <c r="AV42" s="112"/>
      <c r="AW42" s="112"/>
      <c r="AX42" s="112"/>
    </row>
    <row r="43">
      <c r="A43" s="247">
        <v>5.0764649E7</v>
      </c>
      <c r="B43" s="95" t="s">
        <v>1901</v>
      </c>
      <c r="C43" s="95" t="s">
        <v>1902</v>
      </c>
      <c r="D43" s="95" t="s">
        <v>1903</v>
      </c>
      <c r="E43" s="247">
        <v>5.0244469E7</v>
      </c>
      <c r="F43" s="95" t="s">
        <v>1904</v>
      </c>
      <c r="G43" s="95" t="s">
        <v>1637</v>
      </c>
      <c r="H43" s="95" t="s">
        <v>1097</v>
      </c>
      <c r="I43" s="247">
        <v>2.5</v>
      </c>
      <c r="J43" s="112"/>
      <c r="K43" s="112"/>
      <c r="L43" s="112"/>
      <c r="M43" s="112"/>
      <c r="N43" s="112"/>
      <c r="O43" s="112"/>
      <c r="P43" s="112"/>
      <c r="Q43" s="95" t="s">
        <v>1662</v>
      </c>
      <c r="R43" s="95" t="s">
        <v>1681</v>
      </c>
      <c r="S43" s="95" t="s">
        <v>1682</v>
      </c>
      <c r="T43" s="247">
        <v>2.9457982E7</v>
      </c>
      <c r="U43" s="112"/>
      <c r="V43" s="112"/>
      <c r="W43" s="95" t="s">
        <v>1683</v>
      </c>
      <c r="X43" s="95" t="s">
        <v>1684</v>
      </c>
      <c r="Y43" s="248" t="s">
        <v>1905</v>
      </c>
      <c r="Z43" s="248" t="s">
        <v>1645</v>
      </c>
      <c r="AA43" s="248" t="s">
        <v>1906</v>
      </c>
      <c r="AD43" s="247">
        <v>1.37644728E8</v>
      </c>
      <c r="AE43" s="247">
        <v>3.86403153E8</v>
      </c>
      <c r="AF43" s="112"/>
      <c r="AG43" s="95" t="s">
        <v>1904</v>
      </c>
      <c r="AI43" s="112"/>
      <c r="AJ43" s="112"/>
      <c r="AK43" s="112"/>
      <c r="AL43" s="247">
        <v>1.0</v>
      </c>
      <c r="AM43" s="95" t="s">
        <v>1647</v>
      </c>
      <c r="AN43" s="95" t="s">
        <v>1648</v>
      </c>
      <c r="AO43" s="95" t="s">
        <v>1637</v>
      </c>
      <c r="AP43" s="95" t="s">
        <v>1649</v>
      </c>
      <c r="AQ43" s="95" t="s">
        <v>1650</v>
      </c>
      <c r="AR43" s="95" t="s">
        <v>1651</v>
      </c>
      <c r="AT43" s="112"/>
      <c r="AU43" s="112"/>
      <c r="AV43" s="112"/>
      <c r="AW43" s="112"/>
      <c r="AX43" s="112"/>
    </row>
    <row r="44">
      <c r="A44" s="247">
        <v>365182.0</v>
      </c>
      <c r="B44" s="95" t="s">
        <v>1907</v>
      </c>
      <c r="C44" s="95" t="s">
        <v>1908</v>
      </c>
      <c r="D44" s="95" t="s">
        <v>1909</v>
      </c>
      <c r="E44" s="247">
        <v>206357.0</v>
      </c>
      <c r="F44" s="95" t="s">
        <v>1910</v>
      </c>
      <c r="G44" s="95" t="s">
        <v>1637</v>
      </c>
      <c r="H44" s="95" t="s">
        <v>1097</v>
      </c>
      <c r="I44" s="247">
        <v>2.57</v>
      </c>
      <c r="J44" s="112"/>
      <c r="K44" s="112"/>
      <c r="L44" s="112"/>
      <c r="M44" s="112"/>
      <c r="N44" s="112"/>
      <c r="O44" s="247">
        <v>7.5</v>
      </c>
      <c r="P44" s="112"/>
      <c r="Q44" s="95" t="s">
        <v>1638</v>
      </c>
      <c r="R44" s="112"/>
      <c r="S44" s="95" t="s">
        <v>1639</v>
      </c>
      <c r="U44" s="95" t="s">
        <v>1640</v>
      </c>
      <c r="V44" s="95" t="s">
        <v>1641</v>
      </c>
      <c r="W44" s="95" t="s">
        <v>1642</v>
      </c>
      <c r="X44" s="95" t="s">
        <v>1643</v>
      </c>
      <c r="Y44" s="248" t="s">
        <v>1911</v>
      </c>
      <c r="Z44" s="248" t="s">
        <v>1645</v>
      </c>
      <c r="AA44" s="248" t="s">
        <v>1912</v>
      </c>
      <c r="AD44" s="247">
        <v>1.18116785E8</v>
      </c>
      <c r="AE44" s="247">
        <v>3.22056985E8</v>
      </c>
      <c r="AF44" s="112"/>
      <c r="AG44" s="112"/>
      <c r="AH44" s="112"/>
      <c r="AI44" s="112"/>
      <c r="AJ44" s="112"/>
      <c r="AK44" s="112"/>
      <c r="AL44" s="247">
        <v>1.0</v>
      </c>
      <c r="AM44" s="95" t="s">
        <v>1647</v>
      </c>
      <c r="AN44" s="95" t="s">
        <v>1648</v>
      </c>
      <c r="AO44" s="95" t="s">
        <v>1637</v>
      </c>
      <c r="AP44" s="95" t="s">
        <v>1649</v>
      </c>
      <c r="AQ44" s="95" t="s">
        <v>1650</v>
      </c>
      <c r="AR44" s="95" t="s">
        <v>1651</v>
      </c>
      <c r="AT44" s="112"/>
      <c r="AU44" s="112"/>
      <c r="AV44" s="112"/>
      <c r="AW44" s="112"/>
      <c r="AX44" s="112"/>
    </row>
    <row r="45">
      <c r="A45" s="247">
        <v>5.0971212E7</v>
      </c>
      <c r="B45" s="95" t="s">
        <v>1913</v>
      </c>
      <c r="C45" s="95" t="s">
        <v>1914</v>
      </c>
      <c r="D45" s="95" t="s">
        <v>1915</v>
      </c>
      <c r="E45" s="247">
        <v>102620.0</v>
      </c>
      <c r="F45" s="95" t="s">
        <v>1916</v>
      </c>
      <c r="G45" s="95" t="s">
        <v>1637</v>
      </c>
      <c r="H45" s="95" t="s">
        <v>1097</v>
      </c>
      <c r="I45" s="247">
        <v>3.2</v>
      </c>
      <c r="J45" s="112"/>
      <c r="K45" s="112"/>
      <c r="L45" s="112"/>
      <c r="M45" s="112"/>
      <c r="N45" s="112"/>
      <c r="O45" s="112"/>
      <c r="P45" s="112"/>
      <c r="Q45" s="95" t="s">
        <v>1662</v>
      </c>
      <c r="R45" s="95" t="s">
        <v>1883</v>
      </c>
      <c r="S45" s="95" t="s">
        <v>1884</v>
      </c>
      <c r="T45" s="247">
        <v>2.8628824E7</v>
      </c>
      <c r="U45" s="112"/>
      <c r="V45" s="112"/>
      <c r="W45" s="95" t="s">
        <v>1885</v>
      </c>
      <c r="X45" s="95" t="s">
        <v>1886</v>
      </c>
      <c r="Y45" s="248" t="s">
        <v>1917</v>
      </c>
      <c r="Z45" s="248" t="s">
        <v>1645</v>
      </c>
      <c r="AA45" s="248" t="s">
        <v>1918</v>
      </c>
      <c r="AD45" s="247">
        <v>7.1576693E7</v>
      </c>
      <c r="AE45" s="247">
        <v>1.72097911E8</v>
      </c>
      <c r="AF45" s="112"/>
      <c r="AG45" s="112"/>
      <c r="AH45" s="112"/>
      <c r="AI45" s="112"/>
      <c r="AJ45" s="112"/>
      <c r="AK45" s="95" t="s">
        <v>1919</v>
      </c>
      <c r="AL45" s="247">
        <v>1.0</v>
      </c>
      <c r="AM45" s="95" t="s">
        <v>1647</v>
      </c>
      <c r="AN45" s="95" t="s">
        <v>1648</v>
      </c>
      <c r="AO45" s="95" t="s">
        <v>1637</v>
      </c>
      <c r="AP45" s="95" t="s">
        <v>1649</v>
      </c>
      <c r="AQ45" s="95" t="s">
        <v>1650</v>
      </c>
      <c r="AR45" s="95" t="s">
        <v>1651</v>
      </c>
      <c r="AT45" s="112"/>
      <c r="AU45" s="112"/>
      <c r="AV45" s="112"/>
      <c r="AW45" s="112"/>
      <c r="AX45" s="112"/>
    </row>
    <row r="46">
      <c r="A46" s="247">
        <v>5.0764652E7</v>
      </c>
      <c r="B46" s="95" t="s">
        <v>1920</v>
      </c>
      <c r="C46" s="95" t="s">
        <v>1921</v>
      </c>
      <c r="D46" s="95" t="s">
        <v>1922</v>
      </c>
      <c r="E46" s="247">
        <v>5.0244485E7</v>
      </c>
      <c r="F46" s="95" t="s">
        <v>1923</v>
      </c>
      <c r="G46" s="95" t="s">
        <v>1637</v>
      </c>
      <c r="H46" s="95" t="s">
        <v>1097</v>
      </c>
      <c r="I46" s="247">
        <v>3.3</v>
      </c>
      <c r="J46" s="112"/>
      <c r="K46" s="112"/>
      <c r="L46" s="112"/>
      <c r="M46" s="112"/>
      <c r="N46" s="112"/>
      <c r="O46" s="112"/>
      <c r="P46" s="112"/>
      <c r="Q46" s="95" t="s">
        <v>1662</v>
      </c>
      <c r="R46" s="95" t="s">
        <v>1681</v>
      </c>
      <c r="S46" s="95" t="s">
        <v>1682</v>
      </c>
      <c r="T46" s="247">
        <v>2.9457982E7</v>
      </c>
      <c r="U46" s="112"/>
      <c r="V46" s="112"/>
      <c r="W46" s="95" t="s">
        <v>1683</v>
      </c>
      <c r="X46" s="95" t="s">
        <v>1684</v>
      </c>
      <c r="Y46" s="248" t="s">
        <v>1924</v>
      </c>
      <c r="Z46" s="248" t="s">
        <v>1645</v>
      </c>
      <c r="AA46" s="248" t="s">
        <v>1925</v>
      </c>
      <c r="AD46" s="247">
        <v>1.37638548E8</v>
      </c>
      <c r="AE46" s="247">
        <v>3.86403156E8</v>
      </c>
      <c r="AF46" s="112"/>
      <c r="AG46" s="95" t="s">
        <v>1923</v>
      </c>
      <c r="AI46" s="112"/>
      <c r="AJ46" s="112"/>
      <c r="AK46" s="112"/>
      <c r="AL46" s="247">
        <v>1.0</v>
      </c>
      <c r="AM46" s="95" t="s">
        <v>1647</v>
      </c>
      <c r="AN46" s="95" t="s">
        <v>1648</v>
      </c>
      <c r="AO46" s="95" t="s">
        <v>1637</v>
      </c>
      <c r="AP46" s="95" t="s">
        <v>1649</v>
      </c>
      <c r="AQ46" s="95" t="s">
        <v>1650</v>
      </c>
      <c r="AR46" s="95" t="s">
        <v>1651</v>
      </c>
      <c r="AT46" s="112"/>
      <c r="AU46" s="112"/>
      <c r="AV46" s="112"/>
      <c r="AW46" s="112"/>
      <c r="AX46" s="112"/>
    </row>
    <row r="47">
      <c r="A47" s="247">
        <v>5.0764654E7</v>
      </c>
      <c r="B47" s="95" t="s">
        <v>1926</v>
      </c>
      <c r="C47" s="95" t="s">
        <v>1927</v>
      </c>
      <c r="D47" s="95" t="s">
        <v>1928</v>
      </c>
      <c r="E47" s="247">
        <v>5.0244487E7</v>
      </c>
      <c r="F47" s="95" t="s">
        <v>1929</v>
      </c>
      <c r="G47" s="95" t="s">
        <v>1637</v>
      </c>
      <c r="H47" s="95" t="s">
        <v>1097</v>
      </c>
      <c r="I47" s="247">
        <v>4.0</v>
      </c>
      <c r="J47" s="112"/>
      <c r="K47" s="112"/>
      <c r="L47" s="112"/>
      <c r="M47" s="112"/>
      <c r="N47" s="112"/>
      <c r="O47" s="112"/>
      <c r="P47" s="112"/>
      <c r="Q47" s="95" t="s">
        <v>1662</v>
      </c>
      <c r="R47" s="95" t="s">
        <v>1681</v>
      </c>
      <c r="S47" s="95" t="s">
        <v>1682</v>
      </c>
      <c r="T47" s="247">
        <v>2.9457982E7</v>
      </c>
      <c r="U47" s="112"/>
      <c r="V47" s="112"/>
      <c r="W47" s="95" t="s">
        <v>1683</v>
      </c>
      <c r="X47" s="95" t="s">
        <v>1684</v>
      </c>
      <c r="Y47" s="248" t="s">
        <v>1930</v>
      </c>
      <c r="Z47" s="248" t="s">
        <v>1645</v>
      </c>
      <c r="AA47" s="248" t="s">
        <v>1931</v>
      </c>
      <c r="AD47" s="247">
        <v>1.37652002E8</v>
      </c>
      <c r="AE47" s="247">
        <v>3.86403158E8</v>
      </c>
      <c r="AF47" s="112"/>
      <c r="AG47" s="95" t="s">
        <v>1929</v>
      </c>
      <c r="AI47" s="112"/>
      <c r="AJ47" s="112"/>
      <c r="AK47" s="112"/>
      <c r="AL47" s="247">
        <v>1.0</v>
      </c>
      <c r="AM47" s="95" t="s">
        <v>1647</v>
      </c>
      <c r="AN47" s="95" t="s">
        <v>1648</v>
      </c>
      <c r="AO47" s="95" t="s">
        <v>1637</v>
      </c>
      <c r="AP47" s="95" t="s">
        <v>1649</v>
      </c>
      <c r="AQ47" s="95" t="s">
        <v>1650</v>
      </c>
      <c r="AR47" s="95" t="s">
        <v>1651</v>
      </c>
      <c r="AT47" s="112"/>
      <c r="AU47" s="112"/>
      <c r="AV47" s="112"/>
      <c r="AW47" s="112"/>
      <c r="AX47" s="112"/>
    </row>
    <row r="48">
      <c r="A48" s="247">
        <v>5.0764648E7</v>
      </c>
      <c r="B48" s="95" t="s">
        <v>1932</v>
      </c>
      <c r="C48" s="95" t="s">
        <v>1933</v>
      </c>
      <c r="D48" s="95" t="s">
        <v>1934</v>
      </c>
      <c r="E48" s="247">
        <v>5.0244468E7</v>
      </c>
      <c r="F48" s="95" t="s">
        <v>1935</v>
      </c>
      <c r="G48" s="95" t="s">
        <v>1637</v>
      </c>
      <c r="H48" s="95" t="s">
        <v>1097</v>
      </c>
      <c r="I48" s="247">
        <v>4.2</v>
      </c>
      <c r="J48" s="112"/>
      <c r="K48" s="112"/>
      <c r="L48" s="112"/>
      <c r="M48" s="112"/>
      <c r="N48" s="112"/>
      <c r="O48" s="112"/>
      <c r="P48" s="112"/>
      <c r="Q48" s="95" t="s">
        <v>1662</v>
      </c>
      <c r="R48" s="95" t="s">
        <v>1681</v>
      </c>
      <c r="S48" s="95" t="s">
        <v>1682</v>
      </c>
      <c r="T48" s="247">
        <v>2.9457982E7</v>
      </c>
      <c r="U48" s="112"/>
      <c r="V48" s="112"/>
      <c r="W48" s="95" t="s">
        <v>1683</v>
      </c>
      <c r="X48" s="95" t="s">
        <v>1684</v>
      </c>
      <c r="Y48" s="248" t="s">
        <v>1936</v>
      </c>
      <c r="Z48" s="248" t="s">
        <v>1645</v>
      </c>
      <c r="AA48" s="248" t="s">
        <v>1937</v>
      </c>
      <c r="AD48" s="247">
        <v>1.37658413E8</v>
      </c>
      <c r="AE48" s="247">
        <v>3.86403152E8</v>
      </c>
      <c r="AF48" s="112"/>
      <c r="AG48" s="95" t="s">
        <v>1935</v>
      </c>
      <c r="AI48" s="112"/>
      <c r="AJ48" s="112"/>
      <c r="AK48" s="112"/>
      <c r="AL48" s="247">
        <v>1.0</v>
      </c>
      <c r="AM48" s="95" t="s">
        <v>1647</v>
      </c>
      <c r="AN48" s="95" t="s">
        <v>1648</v>
      </c>
      <c r="AO48" s="95" t="s">
        <v>1637</v>
      </c>
      <c r="AP48" s="95" t="s">
        <v>1649</v>
      </c>
      <c r="AQ48" s="95" t="s">
        <v>1650</v>
      </c>
      <c r="AR48" s="95" t="s">
        <v>1651</v>
      </c>
      <c r="AT48" s="112"/>
      <c r="AU48" s="112"/>
      <c r="AV48" s="112"/>
      <c r="AW48" s="112"/>
      <c r="AX48" s="112"/>
    </row>
    <row r="49">
      <c r="A49" s="247">
        <v>365183.0</v>
      </c>
      <c r="B49" s="95" t="s">
        <v>1938</v>
      </c>
      <c r="C49" s="95" t="s">
        <v>1939</v>
      </c>
      <c r="D49" s="95" t="s">
        <v>1940</v>
      </c>
      <c r="E49" s="247">
        <v>206358.0</v>
      </c>
      <c r="F49" s="95" t="s">
        <v>1941</v>
      </c>
      <c r="G49" s="95" t="s">
        <v>1637</v>
      </c>
      <c r="H49" s="95" t="s">
        <v>1097</v>
      </c>
      <c r="I49" s="247">
        <v>4.33</v>
      </c>
      <c r="J49" s="112"/>
      <c r="K49" s="112"/>
      <c r="L49" s="112"/>
      <c r="M49" s="112"/>
      <c r="N49" s="112"/>
      <c r="O49" s="247">
        <v>7.5</v>
      </c>
      <c r="P49" s="112"/>
      <c r="Q49" s="95" t="s">
        <v>1638</v>
      </c>
      <c r="R49" s="112"/>
      <c r="S49" s="95" t="s">
        <v>1639</v>
      </c>
      <c r="U49" s="95" t="s">
        <v>1640</v>
      </c>
      <c r="V49" s="95" t="s">
        <v>1641</v>
      </c>
      <c r="W49" s="95" t="s">
        <v>1642</v>
      </c>
      <c r="X49" s="95" t="s">
        <v>1643</v>
      </c>
      <c r="Y49" s="248" t="s">
        <v>1942</v>
      </c>
      <c r="Z49" s="248" t="s">
        <v>1645</v>
      </c>
      <c r="AA49" s="248" t="s">
        <v>1943</v>
      </c>
      <c r="AD49" s="247">
        <v>1.18137423E8</v>
      </c>
      <c r="AE49" s="247">
        <v>3.22056986E8</v>
      </c>
      <c r="AF49" s="112"/>
      <c r="AG49" s="112"/>
      <c r="AH49" s="112"/>
      <c r="AI49" s="112"/>
      <c r="AJ49" s="112"/>
      <c r="AK49" s="112"/>
      <c r="AL49" s="247">
        <v>1.0</v>
      </c>
      <c r="AM49" s="95" t="s">
        <v>1647</v>
      </c>
      <c r="AN49" s="95" t="s">
        <v>1648</v>
      </c>
      <c r="AO49" s="95" t="s">
        <v>1637</v>
      </c>
      <c r="AP49" s="95" t="s">
        <v>1649</v>
      </c>
      <c r="AQ49" s="95" t="s">
        <v>1650</v>
      </c>
      <c r="AR49" s="95" t="s">
        <v>1651</v>
      </c>
      <c r="AT49" s="112"/>
      <c r="AU49" s="112"/>
      <c r="AV49" s="112"/>
      <c r="AW49" s="112"/>
      <c r="AX49" s="112"/>
    </row>
    <row r="50">
      <c r="A50" s="247">
        <v>5.0767166E7</v>
      </c>
      <c r="B50" s="95" t="s">
        <v>1944</v>
      </c>
      <c r="C50" s="95" t="s">
        <v>1945</v>
      </c>
      <c r="D50" s="95" t="s">
        <v>1946</v>
      </c>
      <c r="E50" s="247">
        <v>5.0357312E7</v>
      </c>
      <c r="F50" s="95" t="s">
        <v>1947</v>
      </c>
      <c r="G50" s="95" t="s">
        <v>1637</v>
      </c>
      <c r="H50" s="95" t="s">
        <v>1097</v>
      </c>
      <c r="I50" s="247">
        <v>4.8</v>
      </c>
      <c r="J50" s="112"/>
      <c r="K50" s="112"/>
      <c r="L50" s="112"/>
      <c r="M50" s="112"/>
      <c r="N50" s="112"/>
      <c r="O50" s="112"/>
      <c r="P50" s="112"/>
      <c r="Q50" s="95" t="s">
        <v>1662</v>
      </c>
      <c r="R50" s="95" t="s">
        <v>1948</v>
      </c>
      <c r="S50" s="95" t="s">
        <v>1949</v>
      </c>
      <c r="T50" s="247">
        <v>2.8315597E7</v>
      </c>
      <c r="U50" s="112"/>
      <c r="V50" s="112"/>
      <c r="W50" s="95" t="s">
        <v>1950</v>
      </c>
      <c r="X50" s="95" t="s">
        <v>1886</v>
      </c>
      <c r="Y50" s="248" t="s">
        <v>1951</v>
      </c>
      <c r="Z50" s="248" t="s">
        <v>1645</v>
      </c>
      <c r="AA50" s="248" t="s">
        <v>1952</v>
      </c>
      <c r="AB50" s="249">
        <v>1.0E8</v>
      </c>
      <c r="AC50" s="95" t="s">
        <v>1953</v>
      </c>
      <c r="AD50" s="247">
        <v>2.4821094E7</v>
      </c>
      <c r="AE50" s="247">
        <v>1.36961336E8</v>
      </c>
      <c r="AF50" s="112"/>
      <c r="AG50" s="112"/>
      <c r="AH50" s="95" t="s">
        <v>1954</v>
      </c>
      <c r="AI50" s="112"/>
      <c r="AJ50" s="112"/>
      <c r="AK50" s="95" t="s">
        <v>1955</v>
      </c>
      <c r="AL50" s="247">
        <v>1.0</v>
      </c>
      <c r="AM50" s="95" t="s">
        <v>1647</v>
      </c>
      <c r="AN50" s="95" t="s">
        <v>1648</v>
      </c>
      <c r="AO50" s="95" t="s">
        <v>1637</v>
      </c>
      <c r="AP50" s="95" t="s">
        <v>1649</v>
      </c>
      <c r="AQ50" s="95" t="s">
        <v>1650</v>
      </c>
      <c r="AR50" s="95" t="s">
        <v>1651</v>
      </c>
      <c r="AT50" s="112"/>
      <c r="AU50" s="112"/>
      <c r="AV50" s="112"/>
      <c r="AW50" s="112"/>
      <c r="AX50" s="112"/>
    </row>
    <row r="51">
      <c r="A51" s="247">
        <v>5.0767167E7</v>
      </c>
      <c r="B51" s="95" t="s">
        <v>1956</v>
      </c>
      <c r="C51" s="95" t="s">
        <v>1957</v>
      </c>
      <c r="D51" s="95" t="s">
        <v>1958</v>
      </c>
      <c r="E51" s="247">
        <v>5.0245603E7</v>
      </c>
      <c r="F51" s="95" t="s">
        <v>1959</v>
      </c>
      <c r="G51" s="95" t="s">
        <v>1637</v>
      </c>
      <c r="H51" s="95" t="s">
        <v>1097</v>
      </c>
      <c r="I51" s="247">
        <v>6.0</v>
      </c>
      <c r="J51" s="112"/>
      <c r="K51" s="112"/>
      <c r="L51" s="112"/>
      <c r="M51" s="112"/>
      <c r="N51" s="112"/>
      <c r="O51" s="112"/>
      <c r="P51" s="112"/>
      <c r="Q51" s="95" t="s">
        <v>1662</v>
      </c>
      <c r="R51" s="95" t="s">
        <v>1948</v>
      </c>
      <c r="S51" s="95" t="s">
        <v>1949</v>
      </c>
      <c r="T51" s="247">
        <v>2.8315597E7</v>
      </c>
      <c r="U51" s="112"/>
      <c r="V51" s="112"/>
      <c r="W51" s="95" t="s">
        <v>1950</v>
      </c>
      <c r="X51" s="95" t="s">
        <v>1886</v>
      </c>
      <c r="Y51" s="248" t="s">
        <v>1960</v>
      </c>
      <c r="Z51" s="248" t="s">
        <v>1645</v>
      </c>
      <c r="AA51" s="248" t="s">
        <v>1961</v>
      </c>
      <c r="AD51" s="247">
        <v>1.3747548E8</v>
      </c>
      <c r="AE51" s="247">
        <v>3.86403491E8</v>
      </c>
      <c r="AF51" s="112"/>
      <c r="AG51" s="95" t="s">
        <v>1959</v>
      </c>
      <c r="AI51" s="112"/>
      <c r="AJ51" s="112"/>
      <c r="AK51" s="112"/>
      <c r="AL51" s="247">
        <v>1.0</v>
      </c>
      <c r="AM51" s="95" t="s">
        <v>1647</v>
      </c>
      <c r="AN51" s="95" t="s">
        <v>1648</v>
      </c>
      <c r="AO51" s="95" t="s">
        <v>1637</v>
      </c>
      <c r="AP51" s="95" t="s">
        <v>1649</v>
      </c>
      <c r="AQ51" s="95" t="s">
        <v>1650</v>
      </c>
      <c r="AR51" s="95" t="s">
        <v>1651</v>
      </c>
      <c r="AT51" s="112"/>
      <c r="AU51" s="112"/>
      <c r="AV51" s="112"/>
      <c r="AW51" s="112"/>
      <c r="AX51" s="112"/>
    </row>
    <row r="52">
      <c r="A52" s="247">
        <v>5.0764646E7</v>
      </c>
      <c r="B52" s="95" t="s">
        <v>1962</v>
      </c>
      <c r="C52" s="95" t="s">
        <v>1963</v>
      </c>
      <c r="D52" s="95" t="s">
        <v>1964</v>
      </c>
      <c r="E52" s="247">
        <v>5.0244466E7</v>
      </c>
      <c r="F52" s="95" t="s">
        <v>1965</v>
      </c>
      <c r="G52" s="95" t="s">
        <v>1637</v>
      </c>
      <c r="H52" s="95" t="s">
        <v>1097</v>
      </c>
      <c r="I52" s="247">
        <v>6.0</v>
      </c>
      <c r="J52" s="112"/>
      <c r="K52" s="112"/>
      <c r="L52" s="112"/>
      <c r="M52" s="112"/>
      <c r="N52" s="112"/>
      <c r="O52" s="112"/>
      <c r="P52" s="112"/>
      <c r="Q52" s="95" t="s">
        <v>1662</v>
      </c>
      <c r="R52" s="95" t="s">
        <v>1681</v>
      </c>
      <c r="S52" s="95" t="s">
        <v>1682</v>
      </c>
      <c r="T52" s="247">
        <v>2.9457982E7</v>
      </c>
      <c r="U52" s="112"/>
      <c r="V52" s="112"/>
      <c r="W52" s="95" t="s">
        <v>1683</v>
      </c>
      <c r="X52" s="95" t="s">
        <v>1684</v>
      </c>
      <c r="Y52" s="248" t="s">
        <v>1966</v>
      </c>
      <c r="Z52" s="248" t="s">
        <v>1645</v>
      </c>
      <c r="AA52" s="248" t="s">
        <v>1967</v>
      </c>
      <c r="AD52" s="247">
        <v>1.37651389E8</v>
      </c>
      <c r="AE52" s="247">
        <v>3.8640315E8</v>
      </c>
      <c r="AF52" s="112"/>
      <c r="AG52" s="95" t="s">
        <v>1965</v>
      </c>
      <c r="AI52" s="112"/>
      <c r="AJ52" s="112"/>
      <c r="AK52" s="112"/>
      <c r="AL52" s="247">
        <v>1.0</v>
      </c>
      <c r="AM52" s="95" t="s">
        <v>1647</v>
      </c>
      <c r="AN52" s="95" t="s">
        <v>1648</v>
      </c>
      <c r="AO52" s="95" t="s">
        <v>1637</v>
      </c>
      <c r="AP52" s="95" t="s">
        <v>1649</v>
      </c>
      <c r="AQ52" s="95" t="s">
        <v>1650</v>
      </c>
      <c r="AR52" s="95" t="s">
        <v>1651</v>
      </c>
      <c r="AT52" s="112"/>
      <c r="AU52" s="112"/>
      <c r="AV52" s="112"/>
      <c r="AW52" s="112"/>
      <c r="AX52" s="112"/>
    </row>
    <row r="53">
      <c r="A53" s="247">
        <v>5.0764879E7</v>
      </c>
      <c r="B53" s="95" t="s">
        <v>1968</v>
      </c>
      <c r="C53" s="95" t="s">
        <v>1969</v>
      </c>
      <c r="D53" s="95" t="s">
        <v>1970</v>
      </c>
      <c r="E53" s="247">
        <v>5.0244498E7</v>
      </c>
      <c r="F53" s="95" t="s">
        <v>1971</v>
      </c>
      <c r="G53" s="95" t="s">
        <v>1637</v>
      </c>
      <c r="H53" s="95" t="s">
        <v>1097</v>
      </c>
      <c r="I53" s="247">
        <v>6.3</v>
      </c>
      <c r="J53" s="112"/>
      <c r="K53" s="112"/>
      <c r="L53" s="112"/>
      <c r="M53" s="112"/>
      <c r="N53" s="112"/>
      <c r="O53" s="112"/>
      <c r="P53" s="112"/>
      <c r="Q53" s="95" t="s">
        <v>1662</v>
      </c>
      <c r="R53" s="95" t="s">
        <v>1681</v>
      </c>
      <c r="S53" s="95" t="s">
        <v>1682</v>
      </c>
      <c r="T53" s="247">
        <v>2.9457982E7</v>
      </c>
      <c r="U53" s="112"/>
      <c r="V53" s="112"/>
      <c r="W53" s="95" t="s">
        <v>1683</v>
      </c>
      <c r="X53" s="95" t="s">
        <v>1684</v>
      </c>
      <c r="Y53" s="248" t="s">
        <v>1972</v>
      </c>
      <c r="Z53" s="248" t="s">
        <v>1645</v>
      </c>
      <c r="AA53" s="248" t="s">
        <v>1973</v>
      </c>
      <c r="AD53" s="247">
        <v>7.1558702E7</v>
      </c>
      <c r="AE53" s="247">
        <v>3.86403169E8</v>
      </c>
      <c r="AF53" s="112"/>
      <c r="AG53" s="95" t="s">
        <v>1971</v>
      </c>
      <c r="AI53" s="112"/>
      <c r="AJ53" s="112"/>
      <c r="AK53" s="112"/>
      <c r="AL53" s="247">
        <v>1.0</v>
      </c>
      <c r="AM53" s="95" t="s">
        <v>1647</v>
      </c>
      <c r="AN53" s="95" t="s">
        <v>1648</v>
      </c>
      <c r="AO53" s="95" t="s">
        <v>1637</v>
      </c>
      <c r="AP53" s="95" t="s">
        <v>1649</v>
      </c>
      <c r="AQ53" s="95" t="s">
        <v>1650</v>
      </c>
      <c r="AR53" s="95" t="s">
        <v>1651</v>
      </c>
      <c r="AT53" s="112"/>
      <c r="AU53" s="112"/>
      <c r="AV53" s="112"/>
      <c r="AW53" s="112"/>
      <c r="AX53" s="112"/>
    </row>
    <row r="54">
      <c r="A54" s="247">
        <v>5.0764645E7</v>
      </c>
      <c r="B54" s="95" t="s">
        <v>1974</v>
      </c>
      <c r="C54" s="95" t="s">
        <v>1975</v>
      </c>
      <c r="D54" s="95" t="s">
        <v>1976</v>
      </c>
      <c r="E54" s="247">
        <v>5.0244465E7</v>
      </c>
      <c r="F54" s="95" t="s">
        <v>1977</v>
      </c>
      <c r="G54" s="95" t="s">
        <v>1637</v>
      </c>
      <c r="H54" s="95" t="s">
        <v>1097</v>
      </c>
      <c r="I54" s="247">
        <v>6.9</v>
      </c>
      <c r="J54" s="112"/>
      <c r="K54" s="112"/>
      <c r="L54" s="112"/>
      <c r="M54" s="112"/>
      <c r="N54" s="112"/>
      <c r="O54" s="112"/>
      <c r="P54" s="112"/>
      <c r="Q54" s="95" t="s">
        <v>1662</v>
      </c>
      <c r="R54" s="95" t="s">
        <v>1681</v>
      </c>
      <c r="S54" s="95" t="s">
        <v>1682</v>
      </c>
      <c r="T54" s="247">
        <v>2.9457982E7</v>
      </c>
      <c r="U54" s="112"/>
      <c r="V54" s="112"/>
      <c r="W54" s="95" t="s">
        <v>1683</v>
      </c>
      <c r="X54" s="95" t="s">
        <v>1684</v>
      </c>
      <c r="Y54" s="248" t="s">
        <v>1978</v>
      </c>
      <c r="Z54" s="248" t="s">
        <v>1645</v>
      </c>
      <c r="AA54" s="248" t="s">
        <v>1979</v>
      </c>
      <c r="AD54" s="247">
        <v>7.1558855E7</v>
      </c>
      <c r="AE54" s="247">
        <v>3.86403149E8</v>
      </c>
      <c r="AF54" s="112"/>
      <c r="AG54" s="95" t="s">
        <v>1977</v>
      </c>
      <c r="AI54" s="112"/>
      <c r="AJ54" s="112"/>
      <c r="AK54" s="112"/>
      <c r="AL54" s="247">
        <v>1.0</v>
      </c>
      <c r="AM54" s="95" t="s">
        <v>1647</v>
      </c>
      <c r="AN54" s="95" t="s">
        <v>1648</v>
      </c>
      <c r="AO54" s="95" t="s">
        <v>1637</v>
      </c>
      <c r="AP54" s="95" t="s">
        <v>1649</v>
      </c>
      <c r="AQ54" s="95" t="s">
        <v>1650</v>
      </c>
      <c r="AR54" s="95" t="s">
        <v>1651</v>
      </c>
      <c r="AT54" s="112"/>
      <c r="AU54" s="112"/>
      <c r="AV54" s="112"/>
      <c r="AW54" s="112"/>
      <c r="AX54" s="112"/>
    </row>
    <row r="55">
      <c r="A55" s="247">
        <v>5.0767168E7</v>
      </c>
      <c r="B55" s="95" t="s">
        <v>1980</v>
      </c>
      <c r="C55" s="95" t="s">
        <v>1981</v>
      </c>
      <c r="D55" s="95" t="s">
        <v>1982</v>
      </c>
      <c r="E55" s="247">
        <v>5.0245586E7</v>
      </c>
      <c r="F55" s="95" t="s">
        <v>1983</v>
      </c>
      <c r="G55" s="95" t="s">
        <v>1637</v>
      </c>
      <c r="H55" s="95" t="s">
        <v>1097</v>
      </c>
      <c r="I55" s="247">
        <v>8.9</v>
      </c>
      <c r="J55" s="112"/>
      <c r="K55" s="112"/>
      <c r="L55" s="112"/>
      <c r="M55" s="112"/>
      <c r="N55" s="112"/>
      <c r="O55" s="112"/>
      <c r="P55" s="112"/>
      <c r="Q55" s="95" t="s">
        <v>1662</v>
      </c>
      <c r="R55" s="95" t="s">
        <v>1948</v>
      </c>
      <c r="S55" s="95" t="s">
        <v>1949</v>
      </c>
      <c r="T55" s="247">
        <v>2.8315597E7</v>
      </c>
      <c r="U55" s="112"/>
      <c r="V55" s="112"/>
      <c r="W55" s="95" t="s">
        <v>1950</v>
      </c>
      <c r="X55" s="95" t="s">
        <v>1886</v>
      </c>
      <c r="Y55" s="248" t="s">
        <v>1984</v>
      </c>
      <c r="Z55" s="248" t="s">
        <v>1645</v>
      </c>
      <c r="AA55" s="248" t="s">
        <v>1985</v>
      </c>
      <c r="AB55" s="95" t="s">
        <v>1112</v>
      </c>
      <c r="AC55" s="95" t="s">
        <v>1111</v>
      </c>
      <c r="AD55" s="247">
        <v>1.29896681E8</v>
      </c>
      <c r="AE55" s="247">
        <v>3.86403479E8</v>
      </c>
      <c r="AF55" s="112"/>
      <c r="AG55" s="95" t="s">
        <v>1983</v>
      </c>
      <c r="AI55" s="112"/>
      <c r="AJ55" s="112"/>
      <c r="AK55" s="112"/>
      <c r="AL55" s="247">
        <v>1.0</v>
      </c>
      <c r="AM55" s="95" t="s">
        <v>1647</v>
      </c>
      <c r="AN55" s="95" t="s">
        <v>1648</v>
      </c>
      <c r="AO55" s="95" t="s">
        <v>1637</v>
      </c>
      <c r="AP55" s="95" t="s">
        <v>1649</v>
      </c>
      <c r="AQ55" s="95" t="s">
        <v>1650</v>
      </c>
      <c r="AR55" s="95" t="s">
        <v>1651</v>
      </c>
      <c r="AT55" s="112"/>
      <c r="AU55" s="112"/>
      <c r="AV55" s="112"/>
      <c r="AW55" s="112"/>
      <c r="AX55" s="112"/>
    </row>
    <row r="56">
      <c r="A56" s="247">
        <v>5.1410536E7</v>
      </c>
      <c r="B56" s="95" t="s">
        <v>1986</v>
      </c>
      <c r="E56" s="247">
        <v>471715.0</v>
      </c>
      <c r="F56" s="95" t="s">
        <v>1987</v>
      </c>
      <c r="G56" s="95" t="s">
        <v>1637</v>
      </c>
      <c r="H56" s="95" t="s">
        <v>1097</v>
      </c>
      <c r="I56" s="247">
        <v>9.2</v>
      </c>
      <c r="J56" s="112"/>
      <c r="K56" s="112"/>
      <c r="L56" s="112"/>
      <c r="M56" s="112"/>
      <c r="N56" s="112"/>
      <c r="O56" s="112"/>
      <c r="P56" s="112"/>
      <c r="Q56" s="95" t="s">
        <v>1662</v>
      </c>
      <c r="R56" s="95" t="s">
        <v>1988</v>
      </c>
      <c r="S56" s="95" t="s">
        <v>1989</v>
      </c>
      <c r="T56" s="247">
        <v>3.4055226E7</v>
      </c>
      <c r="U56" s="112"/>
      <c r="V56" s="112"/>
      <c r="W56" s="95" t="s">
        <v>1990</v>
      </c>
      <c r="X56" s="95" t="s">
        <v>1991</v>
      </c>
      <c r="Y56" s="248" t="s">
        <v>1992</v>
      </c>
      <c r="Z56" s="248" t="s">
        <v>1645</v>
      </c>
      <c r="AA56" s="248" t="s">
        <v>1993</v>
      </c>
      <c r="AD56" s="247">
        <v>1.55926728E8</v>
      </c>
      <c r="AE56" s="247">
        <v>4.41610718E8</v>
      </c>
      <c r="AF56" s="112"/>
      <c r="AG56" s="112"/>
      <c r="AH56" s="112"/>
      <c r="AI56" s="112"/>
      <c r="AJ56" s="112"/>
      <c r="AK56" s="112"/>
      <c r="AL56" s="247">
        <v>1.0</v>
      </c>
      <c r="AM56" s="95" t="s">
        <v>1647</v>
      </c>
      <c r="AN56" s="95" t="s">
        <v>1648</v>
      </c>
      <c r="AO56" s="95" t="s">
        <v>1637</v>
      </c>
      <c r="AP56" s="95" t="s">
        <v>1649</v>
      </c>
      <c r="AQ56" s="95" t="s">
        <v>1650</v>
      </c>
      <c r="AR56" s="95" t="s">
        <v>1651</v>
      </c>
      <c r="AT56" s="112"/>
      <c r="AU56" s="112"/>
      <c r="AV56" s="112"/>
      <c r="AW56" s="112"/>
      <c r="AX56" s="112"/>
    </row>
    <row r="57">
      <c r="A57" s="247">
        <v>5.1410537E7</v>
      </c>
      <c r="B57" s="95" t="s">
        <v>1994</v>
      </c>
      <c r="E57" s="247">
        <v>467364.0</v>
      </c>
      <c r="F57" s="95" t="s">
        <v>1995</v>
      </c>
      <c r="G57" s="95" t="s">
        <v>1637</v>
      </c>
      <c r="H57" s="95" t="s">
        <v>1097</v>
      </c>
      <c r="I57" s="247">
        <v>12.0</v>
      </c>
      <c r="J57" s="112"/>
      <c r="K57" s="112"/>
      <c r="L57" s="112"/>
      <c r="M57" s="112"/>
      <c r="N57" s="112"/>
      <c r="O57" s="112"/>
      <c r="P57" s="112"/>
      <c r="Q57" s="95" t="s">
        <v>1662</v>
      </c>
      <c r="R57" s="95" t="s">
        <v>1988</v>
      </c>
      <c r="S57" s="95" t="s">
        <v>1989</v>
      </c>
      <c r="T57" s="247">
        <v>3.4055226E7</v>
      </c>
      <c r="U57" s="112"/>
      <c r="V57" s="112"/>
      <c r="W57" s="95" t="s">
        <v>1990</v>
      </c>
      <c r="X57" s="95" t="s">
        <v>1991</v>
      </c>
      <c r="Y57" s="248" t="s">
        <v>1996</v>
      </c>
      <c r="Z57" s="248" t="s">
        <v>1645</v>
      </c>
      <c r="AA57" s="248" t="s">
        <v>1997</v>
      </c>
      <c r="AD57" s="247">
        <v>1.55922491E8</v>
      </c>
      <c r="AE57" s="247">
        <v>4.41577051E8</v>
      </c>
      <c r="AF57" s="112"/>
      <c r="AG57" s="112"/>
      <c r="AH57" s="112"/>
      <c r="AI57" s="112"/>
      <c r="AJ57" s="112"/>
      <c r="AK57" s="112"/>
      <c r="AL57" s="247">
        <v>1.0</v>
      </c>
      <c r="AM57" s="95" t="s">
        <v>1647</v>
      </c>
      <c r="AN57" s="95" t="s">
        <v>1648</v>
      </c>
      <c r="AO57" s="95" t="s">
        <v>1637</v>
      </c>
      <c r="AP57" s="95" t="s">
        <v>1649</v>
      </c>
      <c r="AQ57" s="95" t="s">
        <v>1650</v>
      </c>
      <c r="AR57" s="95" t="s">
        <v>1651</v>
      </c>
      <c r="AT57" s="112"/>
      <c r="AU57" s="112"/>
      <c r="AV57" s="112"/>
      <c r="AW57" s="112"/>
      <c r="AX57" s="112"/>
    </row>
    <row r="58">
      <c r="A58" s="247">
        <v>5.1410544E7</v>
      </c>
      <c r="B58" s="95" t="s">
        <v>1998</v>
      </c>
      <c r="E58" s="247">
        <v>5.0569791E7</v>
      </c>
      <c r="F58" s="95" t="s">
        <v>1999</v>
      </c>
      <c r="G58" s="95" t="s">
        <v>1637</v>
      </c>
      <c r="H58" s="95" t="s">
        <v>1097</v>
      </c>
      <c r="I58" s="247">
        <v>12.0</v>
      </c>
      <c r="J58" s="112"/>
      <c r="K58" s="112"/>
      <c r="L58" s="112"/>
      <c r="M58" s="112"/>
      <c r="N58" s="112"/>
      <c r="O58" s="112"/>
      <c r="P58" s="112"/>
      <c r="Q58" s="95" t="s">
        <v>1662</v>
      </c>
      <c r="R58" s="95" t="s">
        <v>1988</v>
      </c>
      <c r="S58" s="95" t="s">
        <v>1989</v>
      </c>
      <c r="T58" s="247">
        <v>3.4055226E7</v>
      </c>
      <c r="U58" s="112"/>
      <c r="V58" s="112"/>
      <c r="W58" s="95" t="s">
        <v>1990</v>
      </c>
      <c r="X58" s="95" t="s">
        <v>1991</v>
      </c>
      <c r="Y58" s="248" t="s">
        <v>2000</v>
      </c>
      <c r="Z58" s="248" t="s">
        <v>1645</v>
      </c>
      <c r="AA58" s="248" t="s">
        <v>2001</v>
      </c>
      <c r="AD58" s="247">
        <v>1.64609577E8</v>
      </c>
      <c r="AE58" s="247">
        <v>4.71059936E8</v>
      </c>
      <c r="AF58" s="112"/>
      <c r="AG58" s="112"/>
      <c r="AH58" s="112"/>
      <c r="AI58" s="112"/>
      <c r="AJ58" s="112"/>
      <c r="AK58" s="112"/>
      <c r="AL58" s="247">
        <v>1.0</v>
      </c>
      <c r="AM58" s="95" t="s">
        <v>1647</v>
      </c>
      <c r="AN58" s="95" t="s">
        <v>1648</v>
      </c>
      <c r="AO58" s="95" t="s">
        <v>1637</v>
      </c>
      <c r="AP58" s="95" t="s">
        <v>1649</v>
      </c>
      <c r="AQ58" s="95" t="s">
        <v>1650</v>
      </c>
      <c r="AR58" s="95" t="s">
        <v>1651</v>
      </c>
      <c r="AT58" s="112"/>
      <c r="AU58" s="112"/>
      <c r="AV58" s="112"/>
      <c r="AW58" s="112"/>
      <c r="AX58" s="112"/>
    </row>
    <row r="59">
      <c r="A59" s="247">
        <v>5.097156E7</v>
      </c>
      <c r="B59" s="95" t="s">
        <v>2002</v>
      </c>
      <c r="C59" s="95" t="s">
        <v>2003</v>
      </c>
      <c r="D59" s="95" t="s">
        <v>2004</v>
      </c>
      <c r="E59" s="247">
        <v>5.0245587E7</v>
      </c>
      <c r="F59" s="95" t="s">
        <v>2005</v>
      </c>
      <c r="G59" s="95" t="s">
        <v>1637</v>
      </c>
      <c r="H59" s="95" t="s">
        <v>1097</v>
      </c>
      <c r="I59" s="247">
        <v>14.0</v>
      </c>
      <c r="J59" s="112"/>
      <c r="K59" s="112"/>
      <c r="L59" s="112"/>
      <c r="M59" s="112"/>
      <c r="N59" s="112"/>
      <c r="O59" s="112"/>
      <c r="P59" s="112"/>
      <c r="Q59" s="95" t="s">
        <v>1662</v>
      </c>
      <c r="R59" s="95" t="s">
        <v>1883</v>
      </c>
      <c r="S59" s="95" t="s">
        <v>1884</v>
      </c>
      <c r="T59" s="247">
        <v>2.8628824E7</v>
      </c>
      <c r="U59" s="112"/>
      <c r="V59" s="112"/>
      <c r="W59" s="95" t="s">
        <v>1885</v>
      </c>
      <c r="X59" s="95" t="s">
        <v>1886</v>
      </c>
      <c r="Y59" s="248" t="s">
        <v>2006</v>
      </c>
      <c r="Z59" s="248" t="s">
        <v>1645</v>
      </c>
      <c r="AA59" s="248" t="s">
        <v>2007</v>
      </c>
      <c r="AD59" s="247">
        <v>7.1748056E7</v>
      </c>
      <c r="AE59" s="247">
        <v>3.8640348E8</v>
      </c>
      <c r="AF59" s="112"/>
      <c r="AG59" s="95" t="s">
        <v>2008</v>
      </c>
      <c r="AI59" s="112"/>
      <c r="AJ59" s="112"/>
      <c r="AK59" s="112"/>
      <c r="AL59" s="247">
        <v>1.0</v>
      </c>
      <c r="AM59" s="95" t="s">
        <v>1647</v>
      </c>
      <c r="AN59" s="95" t="s">
        <v>1648</v>
      </c>
      <c r="AO59" s="95" t="s">
        <v>1637</v>
      </c>
      <c r="AP59" s="95" t="s">
        <v>1649</v>
      </c>
      <c r="AQ59" s="95" t="s">
        <v>1650</v>
      </c>
      <c r="AR59" s="95" t="s">
        <v>1651</v>
      </c>
      <c r="AT59" s="112"/>
      <c r="AU59" s="112"/>
      <c r="AV59" s="112"/>
      <c r="AW59" s="112"/>
      <c r="AX59" s="112"/>
    </row>
    <row r="60">
      <c r="A60" s="247">
        <v>5.0767217E7</v>
      </c>
      <c r="B60" s="95" t="s">
        <v>2002</v>
      </c>
      <c r="C60" s="95" t="s">
        <v>2003</v>
      </c>
      <c r="D60" s="95" t="s">
        <v>2004</v>
      </c>
      <c r="E60" s="247">
        <v>5.0245587E7</v>
      </c>
      <c r="F60" s="95" t="s">
        <v>2005</v>
      </c>
      <c r="G60" s="95" t="s">
        <v>1637</v>
      </c>
      <c r="H60" s="95" t="s">
        <v>1097</v>
      </c>
      <c r="I60" s="247">
        <v>14.0</v>
      </c>
      <c r="J60" s="112"/>
      <c r="K60" s="112"/>
      <c r="L60" s="112"/>
      <c r="M60" s="112"/>
      <c r="N60" s="112"/>
      <c r="O60" s="112"/>
      <c r="P60" s="112"/>
      <c r="Q60" s="95" t="s">
        <v>1662</v>
      </c>
      <c r="R60" s="95" t="s">
        <v>1948</v>
      </c>
      <c r="S60" s="95" t="s">
        <v>1949</v>
      </c>
      <c r="T60" s="247">
        <v>2.8315597E7</v>
      </c>
      <c r="U60" s="112"/>
      <c r="V60" s="112"/>
      <c r="W60" s="95" t="s">
        <v>1950</v>
      </c>
      <c r="X60" s="95" t="s">
        <v>1886</v>
      </c>
      <c r="Y60" s="248" t="s">
        <v>2006</v>
      </c>
      <c r="Z60" s="248" t="s">
        <v>1645</v>
      </c>
      <c r="AA60" s="248" t="s">
        <v>2007</v>
      </c>
      <c r="AD60" s="247">
        <v>7.1748056E7</v>
      </c>
      <c r="AE60" s="247">
        <v>3.8640348E8</v>
      </c>
      <c r="AF60" s="112"/>
      <c r="AG60" s="95" t="s">
        <v>2008</v>
      </c>
      <c r="AI60" s="112"/>
      <c r="AJ60" s="112"/>
      <c r="AK60" s="112"/>
      <c r="AL60" s="247">
        <v>1.0</v>
      </c>
      <c r="AM60" s="95" t="s">
        <v>1647</v>
      </c>
      <c r="AN60" s="95" t="s">
        <v>1648</v>
      </c>
      <c r="AO60" s="95" t="s">
        <v>1637</v>
      </c>
      <c r="AP60" s="95" t="s">
        <v>1649</v>
      </c>
      <c r="AQ60" s="95" t="s">
        <v>1650</v>
      </c>
      <c r="AR60" s="95" t="s">
        <v>1651</v>
      </c>
      <c r="AT60" s="112"/>
      <c r="AU60" s="112"/>
      <c r="AV60" s="112"/>
      <c r="AW60" s="112"/>
      <c r="AX60" s="112"/>
    </row>
    <row r="61">
      <c r="A61" s="247">
        <v>5.1410543E7</v>
      </c>
      <c r="B61" s="95" t="s">
        <v>2009</v>
      </c>
      <c r="E61" s="247">
        <v>485273.0</v>
      </c>
      <c r="F61" s="95" t="s">
        <v>2010</v>
      </c>
      <c r="G61" s="95" t="s">
        <v>1637</v>
      </c>
      <c r="H61" s="95" t="s">
        <v>1097</v>
      </c>
      <c r="I61" s="247">
        <v>15.0</v>
      </c>
      <c r="J61" s="112"/>
      <c r="K61" s="112"/>
      <c r="L61" s="112"/>
      <c r="M61" s="112"/>
      <c r="N61" s="112"/>
      <c r="O61" s="112"/>
      <c r="P61" s="112"/>
      <c r="Q61" s="95" t="s">
        <v>1662</v>
      </c>
      <c r="R61" s="95" t="s">
        <v>1988</v>
      </c>
      <c r="S61" s="95" t="s">
        <v>1989</v>
      </c>
      <c r="T61" s="247">
        <v>3.4055226E7</v>
      </c>
      <c r="U61" s="112"/>
      <c r="V61" s="112"/>
      <c r="W61" s="95" t="s">
        <v>1990</v>
      </c>
      <c r="X61" s="95" t="s">
        <v>1991</v>
      </c>
      <c r="Y61" s="248" t="s">
        <v>2011</v>
      </c>
      <c r="Z61" s="248" t="s">
        <v>1645</v>
      </c>
      <c r="AA61" s="248" t="s">
        <v>2012</v>
      </c>
      <c r="AD61" s="247">
        <v>1.56600594E8</v>
      </c>
      <c r="AE61" s="247">
        <v>4.44855271E8</v>
      </c>
      <c r="AF61" s="112"/>
      <c r="AG61" s="112"/>
      <c r="AH61" s="112"/>
      <c r="AI61" s="112"/>
      <c r="AJ61" s="112"/>
      <c r="AK61" s="112"/>
      <c r="AL61" s="247">
        <v>1.0</v>
      </c>
      <c r="AM61" s="95" t="s">
        <v>1647</v>
      </c>
      <c r="AN61" s="95" t="s">
        <v>1648</v>
      </c>
      <c r="AO61" s="95" t="s">
        <v>1637</v>
      </c>
      <c r="AP61" s="95" t="s">
        <v>1649</v>
      </c>
      <c r="AQ61" s="95" t="s">
        <v>1650</v>
      </c>
      <c r="AR61" s="95" t="s">
        <v>1651</v>
      </c>
      <c r="AT61" s="112"/>
      <c r="AU61" s="112"/>
      <c r="AV61" s="112"/>
      <c r="AW61" s="112"/>
      <c r="AX61" s="112"/>
    </row>
    <row r="62">
      <c r="A62" s="247">
        <v>5.0767165E7</v>
      </c>
      <c r="B62" s="95" t="s">
        <v>2013</v>
      </c>
      <c r="C62" s="95" t="s">
        <v>2014</v>
      </c>
      <c r="D62" s="95" t="s">
        <v>2015</v>
      </c>
      <c r="E62" s="247">
        <v>5.0161162E7</v>
      </c>
      <c r="F62" s="95" t="s">
        <v>2016</v>
      </c>
      <c r="G62" s="95" t="s">
        <v>1637</v>
      </c>
      <c r="H62" s="95" t="s">
        <v>1097</v>
      </c>
      <c r="I62" s="247">
        <v>21.0</v>
      </c>
      <c r="J62" s="112"/>
      <c r="K62" s="112"/>
      <c r="L62" s="112"/>
      <c r="M62" s="112"/>
      <c r="N62" s="112"/>
      <c r="O62" s="112"/>
      <c r="P62" s="112"/>
      <c r="Q62" s="95" t="s">
        <v>1662</v>
      </c>
      <c r="R62" s="95" t="s">
        <v>1948</v>
      </c>
      <c r="S62" s="95" t="s">
        <v>1949</v>
      </c>
      <c r="T62" s="247">
        <v>2.8315597E7</v>
      </c>
      <c r="U62" s="112"/>
      <c r="V62" s="112"/>
      <c r="W62" s="95" t="s">
        <v>1950</v>
      </c>
      <c r="X62" s="95" t="s">
        <v>1886</v>
      </c>
      <c r="Y62" s="248" t="s">
        <v>2017</v>
      </c>
      <c r="Z62" s="248" t="s">
        <v>1645</v>
      </c>
      <c r="AA62" s="248" t="s">
        <v>2018</v>
      </c>
      <c r="AD62" s="247">
        <v>5.9174488E7</v>
      </c>
      <c r="AE62" s="247">
        <v>1.04047556E8</v>
      </c>
      <c r="AF62" s="112"/>
      <c r="AG62" s="112"/>
      <c r="AH62" s="112"/>
      <c r="AI62" s="112"/>
      <c r="AJ62" s="112"/>
      <c r="AK62" s="95" t="s">
        <v>2019</v>
      </c>
      <c r="AL62" s="247">
        <v>1.0</v>
      </c>
      <c r="AM62" s="95" t="s">
        <v>1647</v>
      </c>
      <c r="AN62" s="95" t="s">
        <v>1648</v>
      </c>
      <c r="AO62" s="95" t="s">
        <v>1637</v>
      </c>
      <c r="AP62" s="95" t="s">
        <v>1649</v>
      </c>
      <c r="AQ62" s="95" t="s">
        <v>1650</v>
      </c>
      <c r="AR62" s="95" t="s">
        <v>1651</v>
      </c>
      <c r="AT62" s="112"/>
      <c r="AU62" s="112"/>
      <c r="AV62" s="112"/>
      <c r="AW62" s="112"/>
      <c r="AX62" s="112"/>
    </row>
    <row r="63">
      <c r="A63" s="247">
        <v>5.1494435E7</v>
      </c>
      <c r="B63" s="95" t="s">
        <v>2020</v>
      </c>
      <c r="E63" s="247">
        <v>468103.0</v>
      </c>
      <c r="F63" s="95" t="s">
        <v>2021</v>
      </c>
      <c r="G63" s="95" t="s">
        <v>1637</v>
      </c>
      <c r="H63" s="95" t="s">
        <v>1097</v>
      </c>
      <c r="I63" s="247">
        <v>22.0</v>
      </c>
      <c r="J63" s="112"/>
      <c r="K63" s="112"/>
      <c r="L63" s="112"/>
      <c r="M63" s="112"/>
      <c r="N63" s="112"/>
      <c r="O63" s="112"/>
      <c r="P63" s="112"/>
      <c r="Q63" s="95" t="s">
        <v>1662</v>
      </c>
      <c r="R63" s="112"/>
      <c r="S63" s="95" t="s">
        <v>2022</v>
      </c>
      <c r="T63" s="247">
        <v>3.6314537E7</v>
      </c>
      <c r="U63" s="112"/>
      <c r="V63" s="112"/>
      <c r="W63" s="95" t="s">
        <v>2023</v>
      </c>
      <c r="X63" s="95" t="s">
        <v>2024</v>
      </c>
      <c r="Y63" s="248" t="s">
        <v>2025</v>
      </c>
      <c r="Z63" s="248" t="s">
        <v>1645</v>
      </c>
      <c r="AA63" s="248" t="s">
        <v>2026</v>
      </c>
      <c r="AD63" s="247">
        <v>1.55921516E8</v>
      </c>
      <c r="AE63" s="247">
        <v>4.41570208E8</v>
      </c>
      <c r="AF63" s="112"/>
      <c r="AG63" s="112"/>
      <c r="AH63" s="112"/>
      <c r="AI63" s="112"/>
      <c r="AJ63" s="112"/>
      <c r="AK63" s="112"/>
      <c r="AL63" s="247">
        <v>1.0</v>
      </c>
      <c r="AM63" s="95" t="s">
        <v>1647</v>
      </c>
      <c r="AN63" s="95" t="s">
        <v>1648</v>
      </c>
      <c r="AO63" s="95" t="s">
        <v>1637</v>
      </c>
      <c r="AP63" s="95" t="s">
        <v>1649</v>
      </c>
      <c r="AQ63" s="95" t="s">
        <v>1650</v>
      </c>
      <c r="AR63" s="95" t="s">
        <v>1651</v>
      </c>
      <c r="AT63" s="112"/>
      <c r="AU63" s="112"/>
      <c r="AV63" s="112"/>
      <c r="AW63" s="112"/>
      <c r="AX63" s="112"/>
    </row>
    <row r="64">
      <c r="A64" s="247">
        <v>5.0767163E7</v>
      </c>
      <c r="B64" s="95" t="s">
        <v>2027</v>
      </c>
      <c r="C64" s="95" t="s">
        <v>2028</v>
      </c>
      <c r="D64" s="95" t="s">
        <v>2029</v>
      </c>
      <c r="E64" s="247">
        <v>5.0020471E7</v>
      </c>
      <c r="F64" s="95" t="s">
        <v>2030</v>
      </c>
      <c r="G64" s="95" t="s">
        <v>1637</v>
      </c>
      <c r="H64" s="95" t="s">
        <v>1097</v>
      </c>
      <c r="I64" s="247">
        <v>27.0</v>
      </c>
      <c r="J64" s="112"/>
      <c r="K64" s="112"/>
      <c r="L64" s="112"/>
      <c r="M64" s="112"/>
      <c r="N64" s="112"/>
      <c r="O64" s="112"/>
      <c r="P64" s="112"/>
      <c r="Q64" s="95" t="s">
        <v>1662</v>
      </c>
      <c r="R64" s="95" t="s">
        <v>1948</v>
      </c>
      <c r="S64" s="95" t="s">
        <v>1949</v>
      </c>
      <c r="T64" s="247">
        <v>2.8315597E7</v>
      </c>
      <c r="U64" s="112"/>
      <c r="V64" s="112"/>
      <c r="W64" s="95" t="s">
        <v>1950</v>
      </c>
      <c r="X64" s="95" t="s">
        <v>1886</v>
      </c>
      <c r="Y64" s="248" t="s">
        <v>2031</v>
      </c>
      <c r="Z64" s="248" t="s">
        <v>1645</v>
      </c>
      <c r="AA64" s="248" t="s">
        <v>2032</v>
      </c>
      <c r="AD64" s="247">
        <v>7.1519693E7</v>
      </c>
      <c r="AE64" s="247">
        <v>2.42042219E8</v>
      </c>
      <c r="AF64" s="112"/>
      <c r="AG64" s="95" t="s">
        <v>2030</v>
      </c>
      <c r="AI64" s="112"/>
      <c r="AJ64" s="112"/>
      <c r="AK64" s="112"/>
      <c r="AL64" s="247">
        <v>1.0</v>
      </c>
      <c r="AM64" s="95" t="s">
        <v>1647</v>
      </c>
      <c r="AN64" s="95" t="s">
        <v>1648</v>
      </c>
      <c r="AO64" s="95" t="s">
        <v>1637</v>
      </c>
      <c r="AP64" s="95" t="s">
        <v>1649</v>
      </c>
      <c r="AQ64" s="95" t="s">
        <v>1650</v>
      </c>
      <c r="AR64" s="95" t="s">
        <v>1651</v>
      </c>
      <c r="AT64" s="112"/>
      <c r="AU64" s="112"/>
      <c r="AV64" s="112"/>
      <c r="AW64" s="112"/>
      <c r="AX64" s="112"/>
    </row>
    <row r="65">
      <c r="A65" s="247">
        <v>5.1494434E7</v>
      </c>
      <c r="B65" s="95" t="s">
        <v>2033</v>
      </c>
      <c r="E65" s="247">
        <v>468000.0</v>
      </c>
      <c r="F65" s="95" t="s">
        <v>2034</v>
      </c>
      <c r="G65" s="95" t="s">
        <v>1637</v>
      </c>
      <c r="H65" s="95" t="s">
        <v>1097</v>
      </c>
      <c r="I65" s="247">
        <v>28.0</v>
      </c>
      <c r="J65" s="112"/>
      <c r="K65" s="112"/>
      <c r="L65" s="112"/>
      <c r="M65" s="112"/>
      <c r="N65" s="112"/>
      <c r="O65" s="112"/>
      <c r="P65" s="112"/>
      <c r="Q65" s="95" t="s">
        <v>1662</v>
      </c>
      <c r="R65" s="112"/>
      <c r="S65" s="95" t="s">
        <v>2022</v>
      </c>
      <c r="T65" s="247">
        <v>3.6314537E7</v>
      </c>
      <c r="U65" s="112"/>
      <c r="V65" s="112"/>
      <c r="W65" s="95" t="s">
        <v>2023</v>
      </c>
      <c r="X65" s="95" t="s">
        <v>2024</v>
      </c>
      <c r="Y65" s="248" t="s">
        <v>2035</v>
      </c>
      <c r="Z65" s="248" t="s">
        <v>1645</v>
      </c>
      <c r="AA65" s="248" t="s">
        <v>2036</v>
      </c>
      <c r="AD65" s="247">
        <v>1.55921434E8</v>
      </c>
      <c r="AE65" s="247">
        <v>4.41570108E8</v>
      </c>
      <c r="AF65" s="112"/>
      <c r="AG65" s="112"/>
      <c r="AH65" s="112"/>
      <c r="AI65" s="112"/>
      <c r="AJ65" s="112"/>
      <c r="AK65" s="112"/>
      <c r="AL65" s="247">
        <v>1.0</v>
      </c>
      <c r="AM65" s="95" t="s">
        <v>1647</v>
      </c>
      <c r="AN65" s="95" t="s">
        <v>1648</v>
      </c>
      <c r="AO65" s="95" t="s">
        <v>1637</v>
      </c>
      <c r="AP65" s="95" t="s">
        <v>1649</v>
      </c>
      <c r="AQ65" s="95" t="s">
        <v>1650</v>
      </c>
      <c r="AR65" s="95" t="s">
        <v>1651</v>
      </c>
      <c r="AT65" s="112"/>
      <c r="AU65" s="112"/>
      <c r="AV65" s="112"/>
      <c r="AW65" s="112"/>
      <c r="AX65" s="112"/>
    </row>
    <row r="66">
      <c r="A66" s="247">
        <v>5.1494429E7</v>
      </c>
      <c r="B66" s="95" t="s">
        <v>2037</v>
      </c>
      <c r="E66" s="247">
        <v>467718.0</v>
      </c>
      <c r="F66" s="95" t="s">
        <v>2038</v>
      </c>
      <c r="G66" s="95" t="s">
        <v>1637</v>
      </c>
      <c r="H66" s="95" t="s">
        <v>1097</v>
      </c>
      <c r="I66" s="247">
        <v>29.0</v>
      </c>
      <c r="J66" s="112"/>
      <c r="K66" s="112"/>
      <c r="L66" s="112"/>
      <c r="M66" s="112"/>
      <c r="N66" s="112"/>
      <c r="O66" s="112"/>
      <c r="P66" s="112"/>
      <c r="Q66" s="95" t="s">
        <v>1662</v>
      </c>
      <c r="R66" s="112"/>
      <c r="S66" s="95" t="s">
        <v>2022</v>
      </c>
      <c r="T66" s="247">
        <v>3.6314537E7</v>
      </c>
      <c r="U66" s="112"/>
      <c r="V66" s="112"/>
      <c r="W66" s="95" t="s">
        <v>2023</v>
      </c>
      <c r="X66" s="95" t="s">
        <v>2024</v>
      </c>
      <c r="Y66" s="248" t="s">
        <v>2039</v>
      </c>
      <c r="Z66" s="248" t="s">
        <v>1645</v>
      </c>
      <c r="AA66" s="248" t="s">
        <v>2040</v>
      </c>
      <c r="AD66" s="247">
        <v>1.55922485E8</v>
      </c>
      <c r="AE66" s="247">
        <v>4.415774E8</v>
      </c>
      <c r="AF66" s="112"/>
      <c r="AG66" s="112"/>
      <c r="AH66" s="112"/>
      <c r="AI66" s="112"/>
      <c r="AJ66" s="112"/>
      <c r="AK66" s="112"/>
      <c r="AL66" s="247">
        <v>1.0</v>
      </c>
      <c r="AM66" s="95" t="s">
        <v>1647</v>
      </c>
      <c r="AN66" s="95" t="s">
        <v>1648</v>
      </c>
      <c r="AO66" s="95" t="s">
        <v>1637</v>
      </c>
      <c r="AP66" s="95" t="s">
        <v>1649</v>
      </c>
      <c r="AQ66" s="95" t="s">
        <v>1650</v>
      </c>
      <c r="AR66" s="95" t="s">
        <v>1651</v>
      </c>
      <c r="AT66" s="112"/>
      <c r="AU66" s="112"/>
      <c r="AV66" s="112"/>
      <c r="AW66" s="112"/>
      <c r="AX66" s="112"/>
    </row>
    <row r="67">
      <c r="A67" s="247">
        <v>5.1410541E7</v>
      </c>
      <c r="B67" s="95" t="s">
        <v>2037</v>
      </c>
      <c r="E67" s="247">
        <v>467718.0</v>
      </c>
      <c r="F67" s="95" t="s">
        <v>2038</v>
      </c>
      <c r="G67" s="95" t="s">
        <v>1637</v>
      </c>
      <c r="H67" s="95" t="s">
        <v>1097</v>
      </c>
      <c r="I67" s="247">
        <v>29.0</v>
      </c>
      <c r="J67" s="112"/>
      <c r="K67" s="112"/>
      <c r="L67" s="112"/>
      <c r="M67" s="112"/>
      <c r="N67" s="112"/>
      <c r="O67" s="112"/>
      <c r="P67" s="112"/>
      <c r="Q67" s="95" t="s">
        <v>1662</v>
      </c>
      <c r="R67" s="95" t="s">
        <v>1988</v>
      </c>
      <c r="S67" s="95" t="s">
        <v>1989</v>
      </c>
      <c r="T67" s="247">
        <v>3.4055226E7</v>
      </c>
      <c r="U67" s="112"/>
      <c r="V67" s="112"/>
      <c r="W67" s="95" t="s">
        <v>1990</v>
      </c>
      <c r="X67" s="95" t="s">
        <v>1991</v>
      </c>
      <c r="Y67" s="248" t="s">
        <v>2039</v>
      </c>
      <c r="Z67" s="248" t="s">
        <v>1645</v>
      </c>
      <c r="AA67" s="248" t="s">
        <v>2040</v>
      </c>
      <c r="AD67" s="247">
        <v>1.55922485E8</v>
      </c>
      <c r="AE67" s="247">
        <v>4.415774E8</v>
      </c>
      <c r="AF67" s="112"/>
      <c r="AG67" s="112"/>
      <c r="AH67" s="112"/>
      <c r="AI67" s="112"/>
      <c r="AJ67" s="112"/>
      <c r="AK67" s="112"/>
      <c r="AL67" s="247">
        <v>1.0</v>
      </c>
      <c r="AM67" s="95" t="s">
        <v>1647</v>
      </c>
      <c r="AN67" s="95" t="s">
        <v>1648</v>
      </c>
      <c r="AO67" s="95" t="s">
        <v>1637</v>
      </c>
      <c r="AP67" s="95" t="s">
        <v>1649</v>
      </c>
      <c r="AQ67" s="95" t="s">
        <v>1650</v>
      </c>
      <c r="AR67" s="95" t="s">
        <v>1651</v>
      </c>
      <c r="AT67" s="112"/>
      <c r="AU67" s="112"/>
      <c r="AV67" s="112"/>
      <c r="AW67" s="112"/>
      <c r="AX67" s="112"/>
    </row>
    <row r="68">
      <c r="A68" s="247">
        <v>5.149443E7</v>
      </c>
      <c r="B68" s="95" t="s">
        <v>2041</v>
      </c>
      <c r="E68" s="247">
        <v>467367.0</v>
      </c>
      <c r="F68" s="95" t="s">
        <v>2042</v>
      </c>
      <c r="G68" s="95" t="s">
        <v>1637</v>
      </c>
      <c r="H68" s="95" t="s">
        <v>1097</v>
      </c>
      <c r="I68" s="247">
        <v>32.0</v>
      </c>
      <c r="J68" s="112"/>
      <c r="K68" s="112"/>
      <c r="L68" s="112"/>
      <c r="M68" s="112"/>
      <c r="N68" s="112"/>
      <c r="O68" s="112"/>
      <c r="P68" s="112"/>
      <c r="Q68" s="95" t="s">
        <v>1662</v>
      </c>
      <c r="R68" s="112"/>
      <c r="S68" s="95" t="s">
        <v>2022</v>
      </c>
      <c r="T68" s="247">
        <v>3.6314537E7</v>
      </c>
      <c r="U68" s="112"/>
      <c r="V68" s="112"/>
      <c r="W68" s="95" t="s">
        <v>2023</v>
      </c>
      <c r="X68" s="95" t="s">
        <v>2024</v>
      </c>
      <c r="Y68" s="248" t="s">
        <v>2043</v>
      </c>
      <c r="Z68" s="248" t="s">
        <v>1645</v>
      </c>
      <c r="AA68" s="248" t="s">
        <v>2044</v>
      </c>
      <c r="AD68" s="247">
        <v>1.55922494E8</v>
      </c>
      <c r="AE68" s="247">
        <v>4.41577054E8</v>
      </c>
      <c r="AF68" s="112"/>
      <c r="AG68" s="112"/>
      <c r="AH68" s="112"/>
      <c r="AI68" s="112"/>
      <c r="AJ68" s="112"/>
      <c r="AK68" s="112"/>
      <c r="AL68" s="247">
        <v>1.0</v>
      </c>
      <c r="AM68" s="95" t="s">
        <v>1647</v>
      </c>
      <c r="AN68" s="95" t="s">
        <v>1648</v>
      </c>
      <c r="AO68" s="95" t="s">
        <v>1637</v>
      </c>
      <c r="AP68" s="95" t="s">
        <v>1649</v>
      </c>
      <c r="AQ68" s="95" t="s">
        <v>1650</v>
      </c>
      <c r="AR68" s="95" t="s">
        <v>1651</v>
      </c>
      <c r="AT68" s="112"/>
      <c r="AU68" s="112"/>
      <c r="AV68" s="112"/>
      <c r="AW68" s="112"/>
      <c r="AX68" s="112"/>
    </row>
    <row r="69">
      <c r="A69" s="247">
        <v>5.1494441E7</v>
      </c>
      <c r="B69" s="95" t="s">
        <v>2045</v>
      </c>
      <c r="C69" s="95" t="s">
        <v>2046</v>
      </c>
      <c r="D69" s="95" t="s">
        <v>2047</v>
      </c>
      <c r="E69" s="247">
        <v>5.0601991E7</v>
      </c>
      <c r="F69" s="95" t="s">
        <v>2048</v>
      </c>
      <c r="G69" s="95" t="s">
        <v>1637</v>
      </c>
      <c r="H69" s="95" t="s">
        <v>1097</v>
      </c>
      <c r="I69" s="247">
        <v>49.0</v>
      </c>
      <c r="J69" s="112"/>
      <c r="K69" s="112"/>
      <c r="L69" s="112"/>
      <c r="M69" s="112"/>
      <c r="N69" s="112"/>
      <c r="O69" s="112"/>
      <c r="P69" s="112"/>
      <c r="Q69" s="95" t="s">
        <v>1662</v>
      </c>
      <c r="R69" s="112"/>
      <c r="S69" s="95" t="s">
        <v>2022</v>
      </c>
      <c r="T69" s="247">
        <v>3.6314537E7</v>
      </c>
      <c r="U69" s="112"/>
      <c r="V69" s="112"/>
      <c r="W69" s="95" t="s">
        <v>2023</v>
      </c>
      <c r="X69" s="95" t="s">
        <v>2024</v>
      </c>
      <c r="Y69" s="248" t="s">
        <v>2049</v>
      </c>
      <c r="Z69" s="248" t="s">
        <v>1645</v>
      </c>
      <c r="AA69" s="248" t="s">
        <v>2050</v>
      </c>
      <c r="AD69" s="247">
        <v>1.68296249E8</v>
      </c>
      <c r="AE69" s="247">
        <v>4.82612842E8</v>
      </c>
      <c r="AF69" s="112"/>
      <c r="AG69" s="112"/>
      <c r="AH69" s="112"/>
      <c r="AI69" s="112"/>
      <c r="AJ69" s="112"/>
      <c r="AK69" s="112"/>
      <c r="AL69" s="247">
        <v>1.0</v>
      </c>
      <c r="AM69" s="95" t="s">
        <v>1647</v>
      </c>
      <c r="AN69" s="95" t="s">
        <v>1648</v>
      </c>
      <c r="AO69" s="95" t="s">
        <v>1637</v>
      </c>
      <c r="AP69" s="95" t="s">
        <v>1649</v>
      </c>
      <c r="AQ69" s="95" t="s">
        <v>1650</v>
      </c>
      <c r="AR69" s="95" t="s">
        <v>1651</v>
      </c>
      <c r="AT69" s="112"/>
      <c r="AU69" s="112"/>
      <c r="AV69" s="112"/>
      <c r="AW69" s="112"/>
      <c r="AX69" s="112"/>
    </row>
    <row r="70">
      <c r="A70" s="247">
        <v>5.1410539E7</v>
      </c>
      <c r="B70" s="95" t="s">
        <v>2051</v>
      </c>
      <c r="C70" s="95" t="s">
        <v>2052</v>
      </c>
      <c r="D70" s="95" t="s">
        <v>2053</v>
      </c>
      <c r="E70" s="247">
        <v>5.056979E7</v>
      </c>
      <c r="F70" s="95" t="s">
        <v>2054</v>
      </c>
      <c r="G70" s="95" t="s">
        <v>1637</v>
      </c>
      <c r="H70" s="95" t="s">
        <v>1097</v>
      </c>
      <c r="I70" s="247">
        <v>52.0</v>
      </c>
      <c r="J70" s="112"/>
      <c r="K70" s="112"/>
      <c r="L70" s="112"/>
      <c r="M70" s="112"/>
      <c r="N70" s="112"/>
      <c r="O70" s="112"/>
      <c r="P70" s="112"/>
      <c r="Q70" s="95" t="s">
        <v>1662</v>
      </c>
      <c r="R70" s="95" t="s">
        <v>1988</v>
      </c>
      <c r="S70" s="95" t="s">
        <v>1989</v>
      </c>
      <c r="T70" s="247">
        <v>3.4055226E7</v>
      </c>
      <c r="U70" s="112"/>
      <c r="V70" s="112"/>
      <c r="W70" s="95" t="s">
        <v>1990</v>
      </c>
      <c r="X70" s="95" t="s">
        <v>1991</v>
      </c>
      <c r="Y70" s="248" t="s">
        <v>2055</v>
      </c>
      <c r="Z70" s="248" t="s">
        <v>1645</v>
      </c>
      <c r="AA70" s="248" t="s">
        <v>2056</v>
      </c>
      <c r="AD70" s="247">
        <v>1.56232152E8</v>
      </c>
      <c r="AE70" s="247">
        <v>4.71059935E8</v>
      </c>
      <c r="AF70" s="112"/>
      <c r="AG70" s="112"/>
      <c r="AH70" s="112"/>
      <c r="AI70" s="112"/>
      <c r="AJ70" s="112"/>
      <c r="AK70" s="112"/>
      <c r="AL70" s="247">
        <v>1.0</v>
      </c>
      <c r="AM70" s="95" t="s">
        <v>1647</v>
      </c>
      <c r="AN70" s="95" t="s">
        <v>1648</v>
      </c>
      <c r="AO70" s="95" t="s">
        <v>1637</v>
      </c>
      <c r="AP70" s="95" t="s">
        <v>1649</v>
      </c>
      <c r="AQ70" s="95" t="s">
        <v>1650</v>
      </c>
      <c r="AR70" s="95" t="s">
        <v>1651</v>
      </c>
      <c r="AT70" s="112"/>
      <c r="AU70" s="112"/>
      <c r="AV70" s="112"/>
      <c r="AW70" s="112"/>
      <c r="AX70" s="112"/>
    </row>
    <row r="71">
      <c r="A71" s="247">
        <v>370887.0</v>
      </c>
      <c r="B71" s="95" t="s">
        <v>2057</v>
      </c>
      <c r="E71" s="247">
        <v>209866.0</v>
      </c>
      <c r="F71" s="95" t="s">
        <v>2058</v>
      </c>
      <c r="G71" s="95" t="s">
        <v>1637</v>
      </c>
      <c r="H71" s="95" t="s">
        <v>1097</v>
      </c>
      <c r="I71" s="247">
        <v>62.3</v>
      </c>
      <c r="J71" s="112"/>
      <c r="K71" s="112"/>
      <c r="L71" s="112"/>
      <c r="M71" s="112"/>
      <c r="N71" s="112"/>
      <c r="O71" s="247">
        <v>7.5</v>
      </c>
      <c r="P71" s="112"/>
      <c r="Q71" s="95" t="s">
        <v>2059</v>
      </c>
      <c r="R71" s="95" t="s">
        <v>2060</v>
      </c>
      <c r="S71" s="95" t="s">
        <v>2061</v>
      </c>
      <c r="T71" s="247">
        <v>2.7791347E7</v>
      </c>
      <c r="U71" s="95" t="s">
        <v>2062</v>
      </c>
      <c r="V71" s="112"/>
      <c r="W71" s="95" t="s">
        <v>2063</v>
      </c>
      <c r="X71" s="95" t="s">
        <v>2064</v>
      </c>
      <c r="Y71" s="248" t="s">
        <v>2065</v>
      </c>
      <c r="Z71" s="248" t="s">
        <v>1645</v>
      </c>
      <c r="AA71" s="248" t="s">
        <v>2066</v>
      </c>
      <c r="AD71" s="247">
        <v>1.18115473E8</v>
      </c>
      <c r="AE71" s="247">
        <v>3.28082845E8</v>
      </c>
      <c r="AF71" s="112"/>
      <c r="AG71" s="112"/>
      <c r="AH71" s="112"/>
      <c r="AI71" s="112"/>
      <c r="AJ71" s="112"/>
      <c r="AK71" s="112"/>
      <c r="AL71" s="247">
        <v>1.0</v>
      </c>
      <c r="AM71" s="95" t="s">
        <v>1647</v>
      </c>
      <c r="AN71" s="95" t="s">
        <v>1648</v>
      </c>
      <c r="AO71" s="95" t="s">
        <v>1637</v>
      </c>
      <c r="AP71" s="95" t="s">
        <v>1649</v>
      </c>
      <c r="AQ71" s="95" t="s">
        <v>1650</v>
      </c>
      <c r="AR71" s="95" t="s">
        <v>1651</v>
      </c>
      <c r="AT71" s="112"/>
      <c r="AU71" s="112"/>
      <c r="AV71" s="112"/>
      <c r="AW71" s="112"/>
      <c r="AX71" s="112"/>
    </row>
    <row r="72">
      <c r="A72" s="247">
        <v>5.1494436E7</v>
      </c>
      <c r="B72" s="95" t="s">
        <v>2067</v>
      </c>
      <c r="E72" s="247">
        <v>468010.0</v>
      </c>
      <c r="F72" s="95" t="s">
        <v>2068</v>
      </c>
      <c r="G72" s="95" t="s">
        <v>1637</v>
      </c>
      <c r="H72" s="95" t="s">
        <v>1097</v>
      </c>
      <c r="I72" s="247">
        <v>64.0</v>
      </c>
      <c r="J72" s="112"/>
      <c r="K72" s="112"/>
      <c r="L72" s="112"/>
      <c r="M72" s="112"/>
      <c r="N72" s="112"/>
      <c r="O72" s="112"/>
      <c r="P72" s="112"/>
      <c r="Q72" s="95" t="s">
        <v>1662</v>
      </c>
      <c r="R72" s="112"/>
      <c r="S72" s="95" t="s">
        <v>2022</v>
      </c>
      <c r="T72" s="247">
        <v>3.6314537E7</v>
      </c>
      <c r="U72" s="112"/>
      <c r="V72" s="112"/>
      <c r="W72" s="95" t="s">
        <v>2023</v>
      </c>
      <c r="X72" s="95" t="s">
        <v>2024</v>
      </c>
      <c r="Y72" s="248" t="s">
        <v>2069</v>
      </c>
      <c r="Z72" s="248" t="s">
        <v>1645</v>
      </c>
      <c r="AA72" s="248" t="s">
        <v>2070</v>
      </c>
      <c r="AD72" s="247">
        <v>1.55921441E8</v>
      </c>
      <c r="AE72" s="247">
        <v>4.41570118E8</v>
      </c>
      <c r="AF72" s="112"/>
      <c r="AG72" s="112"/>
      <c r="AH72" s="112"/>
      <c r="AI72" s="112"/>
      <c r="AJ72" s="112"/>
      <c r="AK72" s="112"/>
      <c r="AL72" s="247">
        <v>1.0</v>
      </c>
      <c r="AM72" s="95" t="s">
        <v>1647</v>
      </c>
      <c r="AN72" s="95" t="s">
        <v>1648</v>
      </c>
      <c r="AO72" s="95" t="s">
        <v>1637</v>
      </c>
      <c r="AP72" s="95" t="s">
        <v>1649</v>
      </c>
      <c r="AQ72" s="95" t="s">
        <v>1650</v>
      </c>
      <c r="AR72" s="95" t="s">
        <v>1651</v>
      </c>
      <c r="AT72" s="112"/>
      <c r="AU72" s="112"/>
      <c r="AV72" s="112"/>
      <c r="AW72" s="112"/>
      <c r="AX72" s="112"/>
    </row>
    <row r="73">
      <c r="A73" s="247">
        <v>5.1494433E7</v>
      </c>
      <c r="B73" s="95" t="s">
        <v>2071</v>
      </c>
      <c r="E73" s="247">
        <v>467836.0</v>
      </c>
      <c r="F73" s="95" t="s">
        <v>2072</v>
      </c>
      <c r="G73" s="95" t="s">
        <v>1637</v>
      </c>
      <c r="H73" s="95" t="s">
        <v>1097</v>
      </c>
      <c r="I73" s="247">
        <v>70.0</v>
      </c>
      <c r="J73" s="112"/>
      <c r="K73" s="112"/>
      <c r="L73" s="112"/>
      <c r="M73" s="112"/>
      <c r="N73" s="112"/>
      <c r="O73" s="112"/>
      <c r="P73" s="112"/>
      <c r="Q73" s="95" t="s">
        <v>1662</v>
      </c>
      <c r="R73" s="112"/>
      <c r="S73" s="95" t="s">
        <v>2022</v>
      </c>
      <c r="T73" s="247">
        <v>3.6314537E7</v>
      </c>
      <c r="U73" s="112"/>
      <c r="V73" s="112"/>
      <c r="W73" s="95" t="s">
        <v>2023</v>
      </c>
      <c r="X73" s="95" t="s">
        <v>2024</v>
      </c>
      <c r="Y73" s="248" t="s">
        <v>2073</v>
      </c>
      <c r="Z73" s="248" t="s">
        <v>1645</v>
      </c>
      <c r="AA73" s="248" t="s">
        <v>2074</v>
      </c>
      <c r="AD73" s="247">
        <v>1.55922868E8</v>
      </c>
      <c r="AE73" s="247">
        <v>4.41577505E8</v>
      </c>
      <c r="AF73" s="112"/>
      <c r="AG73" s="112"/>
      <c r="AH73" s="112"/>
      <c r="AI73" s="112"/>
      <c r="AJ73" s="112"/>
      <c r="AK73" s="112"/>
      <c r="AL73" s="247">
        <v>1.0</v>
      </c>
      <c r="AM73" s="95" t="s">
        <v>1647</v>
      </c>
      <c r="AN73" s="95" t="s">
        <v>1648</v>
      </c>
      <c r="AO73" s="95" t="s">
        <v>1637</v>
      </c>
      <c r="AP73" s="95" t="s">
        <v>1649</v>
      </c>
      <c r="AQ73" s="95" t="s">
        <v>1650</v>
      </c>
      <c r="AR73" s="95" t="s">
        <v>1651</v>
      </c>
      <c r="AT73" s="112"/>
      <c r="AU73" s="112"/>
      <c r="AV73" s="112"/>
      <c r="AW73" s="112"/>
      <c r="AX73" s="112"/>
    </row>
    <row r="74">
      <c r="A74" s="247">
        <v>5.0439445E7</v>
      </c>
      <c r="B74" s="95" t="s">
        <v>2075</v>
      </c>
      <c r="C74" s="95" t="s">
        <v>2076</v>
      </c>
      <c r="D74" s="95" t="s">
        <v>2077</v>
      </c>
      <c r="E74" s="247">
        <v>5.0245904E7</v>
      </c>
      <c r="F74" s="95" t="s">
        <v>2078</v>
      </c>
      <c r="G74" s="95" t="s">
        <v>1637</v>
      </c>
      <c r="H74" s="95" t="s">
        <v>1097</v>
      </c>
      <c r="I74" s="247">
        <v>78.0</v>
      </c>
      <c r="J74" s="112"/>
      <c r="K74" s="112"/>
      <c r="L74" s="112"/>
      <c r="M74" s="112"/>
      <c r="N74" s="112"/>
      <c r="O74" s="112"/>
      <c r="P74" s="112"/>
      <c r="Q74" s="95" t="s">
        <v>1662</v>
      </c>
      <c r="R74" s="95" t="s">
        <v>1663</v>
      </c>
      <c r="S74" s="95" t="s">
        <v>1664</v>
      </c>
      <c r="T74" s="247">
        <v>1.8993068E7</v>
      </c>
      <c r="U74" s="112"/>
      <c r="V74" s="112"/>
      <c r="W74" s="95" t="s">
        <v>1665</v>
      </c>
      <c r="X74" s="95" t="s">
        <v>1666</v>
      </c>
      <c r="Y74" s="248" t="s">
        <v>2079</v>
      </c>
      <c r="Z74" s="248" t="s">
        <v>1645</v>
      </c>
      <c r="AA74" s="248" t="s">
        <v>2080</v>
      </c>
      <c r="AD74" s="247">
        <v>4.4562721E7</v>
      </c>
      <c r="AE74" s="247">
        <v>1.04101459E8</v>
      </c>
      <c r="AF74" s="112"/>
      <c r="AG74" s="95" t="s">
        <v>2081</v>
      </c>
      <c r="AI74" s="112"/>
      <c r="AJ74" s="112"/>
      <c r="AK74" s="95" t="s">
        <v>2082</v>
      </c>
      <c r="AL74" s="247">
        <v>1.0</v>
      </c>
      <c r="AM74" s="95" t="s">
        <v>1647</v>
      </c>
      <c r="AN74" s="95" t="s">
        <v>1648</v>
      </c>
      <c r="AO74" s="95" t="s">
        <v>1637</v>
      </c>
      <c r="AP74" s="95" t="s">
        <v>1649</v>
      </c>
      <c r="AQ74" s="95" t="s">
        <v>1650</v>
      </c>
      <c r="AR74" s="95" t="s">
        <v>1651</v>
      </c>
      <c r="AT74" s="112"/>
      <c r="AU74" s="112"/>
      <c r="AV74" s="112"/>
      <c r="AW74" s="112"/>
      <c r="AX74" s="112"/>
    </row>
    <row r="75">
      <c r="A75" s="247">
        <v>5.0971211E7</v>
      </c>
      <c r="B75" s="95" t="s">
        <v>2083</v>
      </c>
      <c r="C75" s="95" t="s">
        <v>2084</v>
      </c>
      <c r="D75" s="95" t="s">
        <v>2085</v>
      </c>
      <c r="E75" s="247">
        <v>5.0276666E7</v>
      </c>
      <c r="F75" s="95" t="s">
        <v>2086</v>
      </c>
      <c r="G75" s="95" t="s">
        <v>1637</v>
      </c>
      <c r="H75" s="95" t="s">
        <v>1097</v>
      </c>
      <c r="I75" s="247">
        <v>97.0</v>
      </c>
      <c r="J75" s="112"/>
      <c r="K75" s="112"/>
      <c r="L75" s="112"/>
      <c r="M75" s="112"/>
      <c r="N75" s="112"/>
      <c r="O75" s="112"/>
      <c r="P75" s="112"/>
      <c r="Q75" s="95" t="s">
        <v>1662</v>
      </c>
      <c r="R75" s="95" t="s">
        <v>1883</v>
      </c>
      <c r="S75" s="95" t="s">
        <v>1884</v>
      </c>
      <c r="T75" s="247">
        <v>2.8628824E7</v>
      </c>
      <c r="U75" s="112"/>
      <c r="V75" s="112"/>
      <c r="W75" s="95" t="s">
        <v>1885</v>
      </c>
      <c r="X75" s="95" t="s">
        <v>1886</v>
      </c>
      <c r="Y75" s="248" t="s">
        <v>2087</v>
      </c>
      <c r="Z75" s="248" t="s">
        <v>1645</v>
      </c>
      <c r="AA75" s="248" t="s">
        <v>2088</v>
      </c>
      <c r="AD75" s="247">
        <v>1.02594E8</v>
      </c>
      <c r="AE75" s="247">
        <v>4.05257605E8</v>
      </c>
      <c r="AF75" s="112"/>
      <c r="AG75" s="112"/>
      <c r="AH75" s="112"/>
      <c r="AI75" s="112"/>
      <c r="AJ75" s="112"/>
      <c r="AK75" s="112"/>
      <c r="AL75" s="247">
        <v>1.0</v>
      </c>
      <c r="AM75" s="95" t="s">
        <v>1647</v>
      </c>
      <c r="AN75" s="95" t="s">
        <v>1648</v>
      </c>
      <c r="AO75" s="95" t="s">
        <v>1637</v>
      </c>
      <c r="AP75" s="95" t="s">
        <v>1649</v>
      </c>
      <c r="AQ75" s="95" t="s">
        <v>1650</v>
      </c>
      <c r="AR75" s="95" t="s">
        <v>1651</v>
      </c>
      <c r="AT75" s="112"/>
      <c r="AU75" s="112"/>
      <c r="AV75" s="112"/>
      <c r="AW75" s="112"/>
      <c r="AX75" s="112"/>
    </row>
    <row r="76">
      <c r="A76" s="247">
        <v>5.0767218E7</v>
      </c>
      <c r="B76" s="95" t="s">
        <v>2089</v>
      </c>
      <c r="C76" s="95" t="s">
        <v>2090</v>
      </c>
      <c r="D76" s="95" t="s">
        <v>2091</v>
      </c>
      <c r="E76" s="247">
        <v>5.0245588E7</v>
      </c>
      <c r="F76" s="95" t="s">
        <v>2092</v>
      </c>
      <c r="G76" s="95" t="s">
        <v>1637</v>
      </c>
      <c r="H76" s="95" t="s">
        <v>1097</v>
      </c>
      <c r="I76" s="247">
        <v>113.0</v>
      </c>
      <c r="J76" s="112"/>
      <c r="K76" s="112"/>
      <c r="L76" s="112"/>
      <c r="M76" s="112"/>
      <c r="N76" s="112"/>
      <c r="O76" s="112"/>
      <c r="P76" s="112"/>
      <c r="Q76" s="95" t="s">
        <v>1662</v>
      </c>
      <c r="R76" s="95" t="s">
        <v>1948</v>
      </c>
      <c r="S76" s="95" t="s">
        <v>1949</v>
      </c>
      <c r="T76" s="247">
        <v>2.8315597E7</v>
      </c>
      <c r="U76" s="112"/>
      <c r="V76" s="112"/>
      <c r="W76" s="95" t="s">
        <v>1950</v>
      </c>
      <c r="X76" s="95" t="s">
        <v>1886</v>
      </c>
      <c r="Y76" s="248" t="s">
        <v>2093</v>
      </c>
      <c r="Z76" s="248" t="s">
        <v>1645</v>
      </c>
      <c r="AA76" s="248" t="s">
        <v>2094</v>
      </c>
      <c r="AD76" s="247">
        <v>1.37475463E8</v>
      </c>
      <c r="AE76" s="247">
        <v>3.86403481E8</v>
      </c>
      <c r="AF76" s="112"/>
      <c r="AG76" s="95" t="s">
        <v>2092</v>
      </c>
      <c r="AI76" s="112"/>
      <c r="AJ76" s="112"/>
      <c r="AK76" s="112"/>
      <c r="AL76" s="247">
        <v>1.0</v>
      </c>
      <c r="AM76" s="95" t="s">
        <v>1647</v>
      </c>
      <c r="AN76" s="95" t="s">
        <v>1648</v>
      </c>
      <c r="AO76" s="95" t="s">
        <v>1637</v>
      </c>
      <c r="AP76" s="95" t="s">
        <v>1649</v>
      </c>
      <c r="AQ76" s="95" t="s">
        <v>1650</v>
      </c>
      <c r="AR76" s="95" t="s">
        <v>1651</v>
      </c>
      <c r="AT76" s="112"/>
      <c r="AU76" s="112"/>
      <c r="AV76" s="112"/>
      <c r="AW76" s="112"/>
      <c r="AX76" s="112"/>
    </row>
    <row r="77">
      <c r="A77" s="247">
        <v>5.1336583E7</v>
      </c>
      <c r="B77" s="95" t="s">
        <v>2095</v>
      </c>
      <c r="E77" s="247">
        <v>164638.0</v>
      </c>
      <c r="F77" s="95" t="s">
        <v>2096</v>
      </c>
      <c r="G77" s="95" t="s">
        <v>1637</v>
      </c>
      <c r="H77" s="95" t="s">
        <v>1097</v>
      </c>
      <c r="I77" s="247">
        <v>116.0</v>
      </c>
      <c r="J77" s="112"/>
      <c r="K77" s="112"/>
      <c r="L77" s="112"/>
      <c r="M77" s="112"/>
      <c r="N77" s="112"/>
      <c r="O77" s="112"/>
      <c r="P77" s="112"/>
      <c r="Q77" s="95" t="s">
        <v>1662</v>
      </c>
      <c r="R77" s="95" t="s">
        <v>2097</v>
      </c>
      <c r="S77" s="95" t="s">
        <v>2098</v>
      </c>
      <c r="T77" s="247">
        <v>3.0893553E7</v>
      </c>
      <c r="U77" s="112"/>
      <c r="V77" s="112"/>
      <c r="W77" s="95" t="s">
        <v>2099</v>
      </c>
      <c r="X77" s="95" t="s">
        <v>2100</v>
      </c>
      <c r="Y77" s="248" t="s">
        <v>2101</v>
      </c>
      <c r="Z77" s="248" t="s">
        <v>1645</v>
      </c>
      <c r="AA77" s="248" t="s">
        <v>2102</v>
      </c>
      <c r="AD77" s="247">
        <v>1.21293929E8</v>
      </c>
      <c r="AE77" s="247">
        <v>3.63891026E8</v>
      </c>
      <c r="AF77" s="112"/>
      <c r="AG77" s="112"/>
      <c r="AH77" s="112"/>
      <c r="AI77" s="112"/>
      <c r="AJ77" s="112"/>
      <c r="AK77" s="112"/>
      <c r="AL77" s="247">
        <v>1.0</v>
      </c>
      <c r="AM77" s="95" t="s">
        <v>1647</v>
      </c>
      <c r="AN77" s="95" t="s">
        <v>1648</v>
      </c>
      <c r="AO77" s="95" t="s">
        <v>1637</v>
      </c>
      <c r="AP77" s="95" t="s">
        <v>1649</v>
      </c>
      <c r="AQ77" s="95" t="s">
        <v>1650</v>
      </c>
      <c r="AR77" s="95" t="s">
        <v>1651</v>
      </c>
      <c r="AT77" s="112"/>
      <c r="AU77" s="112"/>
      <c r="AV77" s="112"/>
      <c r="AW77" s="112"/>
      <c r="AX77" s="112"/>
    </row>
    <row r="78">
      <c r="A78" s="247">
        <v>5.0439447E7</v>
      </c>
      <c r="B78" s="95" t="s">
        <v>2103</v>
      </c>
      <c r="C78" s="95" t="s">
        <v>2104</v>
      </c>
      <c r="D78" s="95" t="s">
        <v>2105</v>
      </c>
      <c r="E78" s="247">
        <v>5.0245853E7</v>
      </c>
      <c r="F78" s="95" t="s">
        <v>2106</v>
      </c>
      <c r="G78" s="95" t="s">
        <v>1637</v>
      </c>
      <c r="H78" s="95" t="s">
        <v>1097</v>
      </c>
      <c r="I78" s="247">
        <v>125.0</v>
      </c>
      <c r="J78" s="112"/>
      <c r="K78" s="112"/>
      <c r="L78" s="112"/>
      <c r="M78" s="112"/>
      <c r="N78" s="112"/>
      <c r="O78" s="112"/>
      <c r="P78" s="112"/>
      <c r="Q78" s="95" t="s">
        <v>1662</v>
      </c>
      <c r="R78" s="95" t="s">
        <v>1663</v>
      </c>
      <c r="S78" s="95" t="s">
        <v>1664</v>
      </c>
      <c r="T78" s="247">
        <v>1.8993068E7</v>
      </c>
      <c r="U78" s="112"/>
      <c r="V78" s="112"/>
      <c r="W78" s="95" t="s">
        <v>1665</v>
      </c>
      <c r="X78" s="95" t="s">
        <v>1666</v>
      </c>
      <c r="Y78" s="248" t="s">
        <v>2107</v>
      </c>
      <c r="Z78" s="248" t="s">
        <v>1645</v>
      </c>
      <c r="AA78" s="248" t="s">
        <v>2108</v>
      </c>
      <c r="AD78" s="247">
        <v>2.5263033E7</v>
      </c>
      <c r="AE78" s="247">
        <v>1.04101414E8</v>
      </c>
      <c r="AF78" s="112"/>
      <c r="AG78" s="95" t="s">
        <v>2109</v>
      </c>
      <c r="AI78" s="112"/>
      <c r="AJ78" s="112"/>
      <c r="AK78" s="95" t="s">
        <v>2110</v>
      </c>
      <c r="AL78" s="247">
        <v>1.0</v>
      </c>
      <c r="AM78" s="95" t="s">
        <v>1647</v>
      </c>
      <c r="AN78" s="95" t="s">
        <v>1648</v>
      </c>
      <c r="AO78" s="95" t="s">
        <v>1637</v>
      </c>
      <c r="AP78" s="95" t="s">
        <v>1649</v>
      </c>
      <c r="AQ78" s="95" t="s">
        <v>1650</v>
      </c>
      <c r="AR78" s="95" t="s">
        <v>1651</v>
      </c>
      <c r="AT78" s="112"/>
      <c r="AU78" s="112"/>
      <c r="AV78" s="112"/>
      <c r="AW78" s="112"/>
      <c r="AX78" s="112"/>
    </row>
    <row r="79">
      <c r="A79" s="247">
        <v>5.141054E7</v>
      </c>
      <c r="B79" s="95" t="s">
        <v>2111</v>
      </c>
      <c r="C79" s="95" t="s">
        <v>2112</v>
      </c>
      <c r="D79" s="95" t="s">
        <v>2113</v>
      </c>
      <c r="E79" s="247">
        <v>467457.0</v>
      </c>
      <c r="F79" s="95" t="s">
        <v>2114</v>
      </c>
      <c r="G79" s="95" t="s">
        <v>1637</v>
      </c>
      <c r="H79" s="95" t="s">
        <v>1097</v>
      </c>
      <c r="I79" s="247">
        <v>141.0</v>
      </c>
      <c r="J79" s="112"/>
      <c r="K79" s="112"/>
      <c r="L79" s="112"/>
      <c r="M79" s="112"/>
      <c r="N79" s="112"/>
      <c r="O79" s="112"/>
      <c r="P79" s="112"/>
      <c r="Q79" s="95" t="s">
        <v>1662</v>
      </c>
      <c r="R79" s="95" t="s">
        <v>1988</v>
      </c>
      <c r="S79" s="95" t="s">
        <v>1989</v>
      </c>
      <c r="T79" s="247">
        <v>3.4055226E7</v>
      </c>
      <c r="U79" s="112"/>
      <c r="V79" s="112"/>
      <c r="W79" s="95" t="s">
        <v>1990</v>
      </c>
      <c r="X79" s="95" t="s">
        <v>1991</v>
      </c>
      <c r="Y79" s="248" t="s">
        <v>2115</v>
      </c>
      <c r="Z79" s="248" t="s">
        <v>1645</v>
      </c>
      <c r="AA79" s="248" t="s">
        <v>2116</v>
      </c>
      <c r="AD79" s="247">
        <v>1.55922557E8</v>
      </c>
      <c r="AE79" s="247">
        <v>4.41577139E8</v>
      </c>
      <c r="AF79" s="112"/>
      <c r="AG79" s="112"/>
      <c r="AH79" s="112"/>
      <c r="AI79" s="112"/>
      <c r="AJ79" s="112"/>
      <c r="AK79" s="112"/>
      <c r="AL79" s="247">
        <v>1.0</v>
      </c>
      <c r="AM79" s="95" t="s">
        <v>1647</v>
      </c>
      <c r="AN79" s="95" t="s">
        <v>1648</v>
      </c>
      <c r="AO79" s="95" t="s">
        <v>1637</v>
      </c>
      <c r="AP79" s="95" t="s">
        <v>1649</v>
      </c>
      <c r="AQ79" s="95" t="s">
        <v>1650</v>
      </c>
      <c r="AR79" s="95" t="s">
        <v>1651</v>
      </c>
      <c r="AT79" s="112"/>
      <c r="AU79" s="112"/>
      <c r="AV79" s="112"/>
      <c r="AW79" s="112"/>
      <c r="AX79" s="112"/>
    </row>
    <row r="80">
      <c r="A80" s="247">
        <v>5.1494438E7</v>
      </c>
      <c r="B80" s="95" t="s">
        <v>2117</v>
      </c>
      <c r="E80" s="247">
        <v>468007.0</v>
      </c>
      <c r="F80" s="95" t="s">
        <v>2118</v>
      </c>
      <c r="G80" s="95" t="s">
        <v>1637</v>
      </c>
      <c r="H80" s="95" t="s">
        <v>1097</v>
      </c>
      <c r="I80" s="247">
        <v>145.0</v>
      </c>
      <c r="J80" s="112"/>
      <c r="K80" s="112"/>
      <c r="L80" s="112"/>
      <c r="M80" s="112"/>
      <c r="N80" s="112"/>
      <c r="O80" s="112"/>
      <c r="P80" s="112"/>
      <c r="Q80" s="95" t="s">
        <v>1662</v>
      </c>
      <c r="R80" s="112"/>
      <c r="S80" s="95" t="s">
        <v>2022</v>
      </c>
      <c r="T80" s="247">
        <v>3.6314537E7</v>
      </c>
      <c r="U80" s="112"/>
      <c r="V80" s="112"/>
      <c r="W80" s="95" t="s">
        <v>2023</v>
      </c>
      <c r="X80" s="95" t="s">
        <v>2024</v>
      </c>
      <c r="Y80" s="248" t="s">
        <v>2119</v>
      </c>
      <c r="Z80" s="248" t="s">
        <v>1645</v>
      </c>
      <c r="AA80" s="248" t="s">
        <v>2120</v>
      </c>
      <c r="AD80" s="247">
        <v>1.5592144E8</v>
      </c>
      <c r="AE80" s="247">
        <v>4.41570115E8</v>
      </c>
      <c r="AF80" s="112"/>
      <c r="AG80" s="112"/>
      <c r="AH80" s="112"/>
      <c r="AI80" s="112"/>
      <c r="AJ80" s="112"/>
      <c r="AK80" s="112"/>
      <c r="AL80" s="247">
        <v>1.0</v>
      </c>
      <c r="AM80" s="95" t="s">
        <v>1647</v>
      </c>
      <c r="AN80" s="95" t="s">
        <v>1648</v>
      </c>
      <c r="AO80" s="95" t="s">
        <v>1637</v>
      </c>
      <c r="AP80" s="95" t="s">
        <v>1649</v>
      </c>
      <c r="AQ80" s="95" t="s">
        <v>1650</v>
      </c>
      <c r="AR80" s="95" t="s">
        <v>1651</v>
      </c>
      <c r="AT80" s="112"/>
      <c r="AU80" s="112"/>
      <c r="AV80" s="112"/>
      <c r="AW80" s="112"/>
      <c r="AX80" s="112"/>
    </row>
    <row r="81">
      <c r="A81" s="247">
        <v>5.1410535E7</v>
      </c>
      <c r="B81" s="95" t="s">
        <v>2121</v>
      </c>
      <c r="E81" s="247">
        <v>467435.0</v>
      </c>
      <c r="F81" s="95" t="s">
        <v>2122</v>
      </c>
      <c r="G81" s="95" t="s">
        <v>1637</v>
      </c>
      <c r="H81" s="95" t="s">
        <v>1097</v>
      </c>
      <c r="I81" s="247">
        <v>150.0</v>
      </c>
      <c r="J81" s="112"/>
      <c r="K81" s="112"/>
      <c r="L81" s="112"/>
      <c r="M81" s="112"/>
      <c r="N81" s="112"/>
      <c r="O81" s="112"/>
      <c r="P81" s="112"/>
      <c r="Q81" s="95" t="s">
        <v>1662</v>
      </c>
      <c r="R81" s="95" t="s">
        <v>1988</v>
      </c>
      <c r="S81" s="95" t="s">
        <v>1989</v>
      </c>
      <c r="T81" s="247">
        <v>3.4055226E7</v>
      </c>
      <c r="U81" s="112"/>
      <c r="V81" s="112"/>
      <c r="W81" s="95" t="s">
        <v>1990</v>
      </c>
      <c r="X81" s="95" t="s">
        <v>1991</v>
      </c>
      <c r="Y81" s="248" t="s">
        <v>2123</v>
      </c>
      <c r="Z81" s="248" t="s">
        <v>1645</v>
      </c>
      <c r="AA81" s="248" t="s">
        <v>2124</v>
      </c>
      <c r="AD81" s="247">
        <v>1.55921535E8</v>
      </c>
      <c r="AE81" s="247">
        <v>4.41577117E8</v>
      </c>
      <c r="AF81" s="112"/>
      <c r="AG81" s="112"/>
      <c r="AH81" s="112"/>
      <c r="AI81" s="112"/>
      <c r="AJ81" s="112"/>
      <c r="AK81" s="112"/>
      <c r="AL81" s="247">
        <v>1.0</v>
      </c>
      <c r="AM81" s="95" t="s">
        <v>1647</v>
      </c>
      <c r="AN81" s="95" t="s">
        <v>1648</v>
      </c>
      <c r="AO81" s="95" t="s">
        <v>1637</v>
      </c>
      <c r="AP81" s="95" t="s">
        <v>1649</v>
      </c>
      <c r="AQ81" s="95" t="s">
        <v>1650</v>
      </c>
      <c r="AR81" s="95" t="s">
        <v>1651</v>
      </c>
      <c r="AT81" s="112"/>
      <c r="AU81" s="112"/>
      <c r="AV81" s="112"/>
      <c r="AW81" s="112"/>
      <c r="AX81" s="112"/>
    </row>
    <row r="82">
      <c r="A82" s="247">
        <v>5.1410534E7</v>
      </c>
      <c r="B82" s="95" t="s">
        <v>2121</v>
      </c>
      <c r="E82" s="247">
        <v>467435.0</v>
      </c>
      <c r="F82" s="95" t="s">
        <v>2122</v>
      </c>
      <c r="G82" s="95" t="s">
        <v>1637</v>
      </c>
      <c r="H82" s="95" t="s">
        <v>1097</v>
      </c>
      <c r="I82" s="247">
        <v>150.0</v>
      </c>
      <c r="J82" s="112"/>
      <c r="K82" s="112"/>
      <c r="L82" s="112"/>
      <c r="M82" s="112"/>
      <c r="N82" s="112"/>
      <c r="O82" s="112"/>
      <c r="P82" s="112"/>
      <c r="Q82" s="95" t="s">
        <v>1662</v>
      </c>
      <c r="R82" s="95" t="s">
        <v>1988</v>
      </c>
      <c r="S82" s="95" t="s">
        <v>1989</v>
      </c>
      <c r="T82" s="247">
        <v>3.4055226E7</v>
      </c>
      <c r="U82" s="112"/>
      <c r="V82" s="112"/>
      <c r="W82" s="95" t="s">
        <v>1990</v>
      </c>
      <c r="X82" s="95" t="s">
        <v>1991</v>
      </c>
      <c r="Y82" s="248" t="s">
        <v>2123</v>
      </c>
      <c r="Z82" s="248" t="s">
        <v>1645</v>
      </c>
      <c r="AA82" s="248" t="s">
        <v>2124</v>
      </c>
      <c r="AD82" s="247">
        <v>1.55921535E8</v>
      </c>
      <c r="AE82" s="247">
        <v>4.41577117E8</v>
      </c>
      <c r="AF82" s="112"/>
      <c r="AG82" s="112"/>
      <c r="AH82" s="112"/>
      <c r="AI82" s="112"/>
      <c r="AJ82" s="112"/>
      <c r="AK82" s="112"/>
      <c r="AL82" s="247">
        <v>1.0</v>
      </c>
      <c r="AM82" s="95" t="s">
        <v>1647</v>
      </c>
      <c r="AN82" s="95" t="s">
        <v>1648</v>
      </c>
      <c r="AO82" s="95" t="s">
        <v>1637</v>
      </c>
      <c r="AP82" s="95" t="s">
        <v>1649</v>
      </c>
      <c r="AQ82" s="95" t="s">
        <v>1650</v>
      </c>
      <c r="AR82" s="95" t="s">
        <v>1651</v>
      </c>
      <c r="AT82" s="112"/>
      <c r="AU82" s="112"/>
      <c r="AV82" s="112"/>
      <c r="AW82" s="112"/>
      <c r="AX82" s="112"/>
    </row>
    <row r="83">
      <c r="A83" s="247">
        <v>983288.0</v>
      </c>
      <c r="B83" s="95" t="s">
        <v>2125</v>
      </c>
      <c r="C83" s="95" t="s">
        <v>2126</v>
      </c>
      <c r="D83" s="95" t="s">
        <v>2127</v>
      </c>
      <c r="E83" s="247">
        <v>474107.0</v>
      </c>
      <c r="F83" s="95" t="s">
        <v>2128</v>
      </c>
      <c r="G83" s="95" t="s">
        <v>1637</v>
      </c>
      <c r="H83" s="95" t="s">
        <v>1097</v>
      </c>
      <c r="I83" s="247">
        <v>188.0</v>
      </c>
      <c r="J83" s="112"/>
      <c r="K83" s="112"/>
      <c r="L83" s="112"/>
      <c r="M83" s="112"/>
      <c r="N83" s="112"/>
      <c r="O83" s="112"/>
      <c r="P83" s="112"/>
      <c r="Q83" s="95" t="s">
        <v>1638</v>
      </c>
      <c r="R83" s="112"/>
      <c r="S83" s="95" t="s">
        <v>2129</v>
      </c>
      <c r="U83" s="95" t="s">
        <v>2130</v>
      </c>
      <c r="V83" s="95" t="s">
        <v>2131</v>
      </c>
      <c r="W83" s="95" t="s">
        <v>2132</v>
      </c>
      <c r="X83" s="95" t="s">
        <v>2133</v>
      </c>
      <c r="Y83" s="248" t="s">
        <v>2134</v>
      </c>
      <c r="Z83" s="248" t="s">
        <v>1645</v>
      </c>
      <c r="AA83" s="248" t="s">
        <v>2135</v>
      </c>
      <c r="AD83" s="247">
        <v>6.8319455E7</v>
      </c>
      <c r="AE83" s="247">
        <v>4.42074306E8</v>
      </c>
      <c r="AF83" s="112"/>
      <c r="AG83" s="112"/>
      <c r="AH83" s="112"/>
      <c r="AI83" s="112"/>
      <c r="AJ83" s="112"/>
      <c r="AK83" s="112"/>
      <c r="AL83" s="247">
        <v>1.0</v>
      </c>
      <c r="AM83" s="95" t="s">
        <v>1647</v>
      </c>
      <c r="AN83" s="95" t="s">
        <v>1648</v>
      </c>
      <c r="AO83" s="95" t="s">
        <v>1637</v>
      </c>
      <c r="AP83" s="95" t="s">
        <v>1649</v>
      </c>
      <c r="AQ83" s="95" t="s">
        <v>1650</v>
      </c>
      <c r="AR83" s="95" t="s">
        <v>1651</v>
      </c>
      <c r="AT83" s="112"/>
      <c r="AU83" s="112"/>
      <c r="AV83" s="112"/>
      <c r="AW83" s="112"/>
      <c r="AX83" s="112"/>
    </row>
    <row r="84">
      <c r="A84" s="247">
        <v>5.1494437E7</v>
      </c>
      <c r="B84" s="95" t="s">
        <v>2136</v>
      </c>
      <c r="E84" s="247">
        <v>468124.0</v>
      </c>
      <c r="F84" s="95" t="s">
        <v>2137</v>
      </c>
      <c r="G84" s="95" t="s">
        <v>1637</v>
      </c>
      <c r="H84" s="95" t="s">
        <v>1097</v>
      </c>
      <c r="I84" s="247">
        <v>208.0</v>
      </c>
      <c r="J84" s="112"/>
      <c r="K84" s="112"/>
      <c r="L84" s="112"/>
      <c r="M84" s="112"/>
      <c r="N84" s="112"/>
      <c r="O84" s="112"/>
      <c r="P84" s="112"/>
      <c r="Q84" s="95" t="s">
        <v>1662</v>
      </c>
      <c r="R84" s="112"/>
      <c r="S84" s="95" t="s">
        <v>2022</v>
      </c>
      <c r="T84" s="247">
        <v>3.6314537E7</v>
      </c>
      <c r="U84" s="112"/>
      <c r="V84" s="112"/>
      <c r="W84" s="95" t="s">
        <v>2023</v>
      </c>
      <c r="X84" s="95" t="s">
        <v>2024</v>
      </c>
      <c r="Y84" s="248" t="s">
        <v>2138</v>
      </c>
      <c r="Z84" s="248" t="s">
        <v>1645</v>
      </c>
      <c r="AA84" s="248" t="s">
        <v>2139</v>
      </c>
      <c r="AD84" s="247">
        <v>1.55921536E8</v>
      </c>
      <c r="AE84" s="247">
        <v>4.41570228E8</v>
      </c>
      <c r="AF84" s="112"/>
      <c r="AG84" s="112"/>
      <c r="AH84" s="112"/>
      <c r="AI84" s="112"/>
      <c r="AJ84" s="112"/>
      <c r="AK84" s="112"/>
      <c r="AL84" s="247">
        <v>1.0</v>
      </c>
      <c r="AM84" s="95" t="s">
        <v>1647</v>
      </c>
      <c r="AN84" s="95" t="s">
        <v>1648</v>
      </c>
      <c r="AO84" s="95" t="s">
        <v>1637</v>
      </c>
      <c r="AP84" s="95" t="s">
        <v>1649</v>
      </c>
      <c r="AQ84" s="95" t="s">
        <v>1650</v>
      </c>
      <c r="AR84" s="95" t="s">
        <v>1651</v>
      </c>
      <c r="AT84" s="112"/>
      <c r="AU84" s="112"/>
      <c r="AV84" s="112"/>
      <c r="AW84" s="112"/>
      <c r="AX84" s="112"/>
    </row>
    <row r="85">
      <c r="A85" s="247">
        <v>5.0767164E7</v>
      </c>
      <c r="B85" s="95" t="s">
        <v>2140</v>
      </c>
      <c r="C85" s="95" t="s">
        <v>2141</v>
      </c>
      <c r="D85" s="95" t="s">
        <v>2142</v>
      </c>
      <c r="E85" s="247">
        <v>5.0403056E7</v>
      </c>
      <c r="F85" s="95" t="s">
        <v>2143</v>
      </c>
      <c r="G85" s="95" t="s">
        <v>1637</v>
      </c>
      <c r="H85" s="95" t="s">
        <v>1097</v>
      </c>
      <c r="I85" s="247">
        <v>209.0</v>
      </c>
      <c r="J85" s="112"/>
      <c r="K85" s="112"/>
      <c r="L85" s="112"/>
      <c r="M85" s="112"/>
      <c r="N85" s="112"/>
      <c r="O85" s="112"/>
      <c r="P85" s="112"/>
      <c r="Q85" s="95" t="s">
        <v>1662</v>
      </c>
      <c r="R85" s="95" t="s">
        <v>1948</v>
      </c>
      <c r="S85" s="95" t="s">
        <v>1949</v>
      </c>
      <c r="T85" s="247">
        <v>2.8315597E7</v>
      </c>
      <c r="U85" s="112"/>
      <c r="V85" s="112"/>
      <c r="W85" s="95" t="s">
        <v>1950</v>
      </c>
      <c r="X85" s="95" t="s">
        <v>1886</v>
      </c>
      <c r="Y85" s="248" t="s">
        <v>2144</v>
      </c>
      <c r="Z85" s="248" t="s">
        <v>1645</v>
      </c>
      <c r="AA85" s="248" t="s">
        <v>2145</v>
      </c>
      <c r="AD85" s="247">
        <v>5.9174579E7</v>
      </c>
      <c r="AE85" s="247">
        <v>1.6335208E8</v>
      </c>
      <c r="AF85" s="112"/>
      <c r="AG85" s="95" t="s">
        <v>2146</v>
      </c>
      <c r="AI85" s="112"/>
      <c r="AJ85" s="112"/>
      <c r="AK85" s="95" t="s">
        <v>2147</v>
      </c>
      <c r="AL85" s="247">
        <v>1.0</v>
      </c>
      <c r="AM85" s="95" t="s">
        <v>1647</v>
      </c>
      <c r="AN85" s="95" t="s">
        <v>1648</v>
      </c>
      <c r="AO85" s="95" t="s">
        <v>1637</v>
      </c>
      <c r="AP85" s="95" t="s">
        <v>1649</v>
      </c>
      <c r="AQ85" s="95" t="s">
        <v>1650</v>
      </c>
      <c r="AR85" s="95" t="s">
        <v>1651</v>
      </c>
      <c r="AT85" s="112"/>
      <c r="AU85" s="112"/>
      <c r="AV85" s="112"/>
      <c r="AW85" s="112"/>
      <c r="AX85" s="112"/>
    </row>
    <row r="86">
      <c r="A86" s="247">
        <v>5.1410542E7</v>
      </c>
      <c r="B86" s="95" t="s">
        <v>2148</v>
      </c>
      <c r="E86" s="247">
        <v>467857.0</v>
      </c>
      <c r="F86" s="95" t="s">
        <v>2149</v>
      </c>
      <c r="G86" s="95" t="s">
        <v>1637</v>
      </c>
      <c r="H86" s="95" t="s">
        <v>1097</v>
      </c>
      <c r="I86" s="247">
        <v>217.0</v>
      </c>
      <c r="J86" s="112"/>
      <c r="K86" s="112"/>
      <c r="L86" s="112"/>
      <c r="M86" s="112"/>
      <c r="N86" s="112"/>
      <c r="O86" s="112"/>
      <c r="P86" s="112"/>
      <c r="Q86" s="95" t="s">
        <v>1662</v>
      </c>
      <c r="R86" s="95" t="s">
        <v>1988</v>
      </c>
      <c r="S86" s="95" t="s">
        <v>1989</v>
      </c>
      <c r="T86" s="247">
        <v>3.4055226E7</v>
      </c>
      <c r="U86" s="112"/>
      <c r="V86" s="112"/>
      <c r="W86" s="95" t="s">
        <v>1990</v>
      </c>
      <c r="X86" s="95" t="s">
        <v>1991</v>
      </c>
      <c r="Y86" s="248" t="s">
        <v>2150</v>
      </c>
      <c r="Z86" s="248" t="s">
        <v>1645</v>
      </c>
      <c r="AA86" s="248" t="s">
        <v>2151</v>
      </c>
      <c r="AD86" s="247">
        <v>1.55921594E8</v>
      </c>
      <c r="AE86" s="247">
        <v>4.41577526E8</v>
      </c>
      <c r="AF86" s="112"/>
      <c r="AG86" s="112"/>
      <c r="AH86" s="112"/>
      <c r="AI86" s="112"/>
      <c r="AJ86" s="112"/>
      <c r="AK86" s="112"/>
      <c r="AL86" s="247">
        <v>1.0</v>
      </c>
      <c r="AM86" s="95" t="s">
        <v>1647</v>
      </c>
      <c r="AN86" s="95" t="s">
        <v>1648</v>
      </c>
      <c r="AO86" s="95" t="s">
        <v>1637</v>
      </c>
      <c r="AP86" s="95" t="s">
        <v>1649</v>
      </c>
      <c r="AQ86" s="95" t="s">
        <v>1650</v>
      </c>
      <c r="AR86" s="95" t="s">
        <v>1651</v>
      </c>
      <c r="AT86" s="112"/>
      <c r="AU86" s="112"/>
      <c r="AV86" s="112"/>
      <c r="AW86" s="112"/>
      <c r="AX86" s="112"/>
    </row>
    <row r="87">
      <c r="A87" s="247">
        <v>5.1410532E7</v>
      </c>
      <c r="B87" s="95" t="s">
        <v>2152</v>
      </c>
      <c r="E87" s="247">
        <v>467759.0</v>
      </c>
      <c r="F87" s="95" t="s">
        <v>2153</v>
      </c>
      <c r="G87" s="95" t="s">
        <v>1637</v>
      </c>
      <c r="H87" s="95" t="s">
        <v>1097</v>
      </c>
      <c r="I87" s="247">
        <v>337.0</v>
      </c>
      <c r="J87" s="112"/>
      <c r="K87" s="112"/>
      <c r="L87" s="112"/>
      <c r="M87" s="112"/>
      <c r="N87" s="112"/>
      <c r="O87" s="112"/>
      <c r="P87" s="112"/>
      <c r="Q87" s="95" t="s">
        <v>1662</v>
      </c>
      <c r="R87" s="95" t="s">
        <v>1988</v>
      </c>
      <c r="S87" s="95" t="s">
        <v>1989</v>
      </c>
      <c r="T87" s="247">
        <v>3.4055226E7</v>
      </c>
      <c r="U87" s="112"/>
      <c r="V87" s="112"/>
      <c r="W87" s="95" t="s">
        <v>1990</v>
      </c>
      <c r="X87" s="95" t="s">
        <v>1991</v>
      </c>
      <c r="Y87" s="248" t="s">
        <v>2154</v>
      </c>
      <c r="Z87" s="248" t="s">
        <v>1645</v>
      </c>
      <c r="AA87" s="248" t="s">
        <v>2155</v>
      </c>
      <c r="AD87" s="247">
        <v>1.55922823E8</v>
      </c>
      <c r="AE87" s="247">
        <v>4.41577441E8</v>
      </c>
      <c r="AF87" s="112"/>
      <c r="AG87" s="112"/>
      <c r="AH87" s="112"/>
      <c r="AI87" s="112"/>
      <c r="AJ87" s="112"/>
      <c r="AK87" s="112"/>
      <c r="AL87" s="247">
        <v>1.0</v>
      </c>
      <c r="AM87" s="95" t="s">
        <v>1647</v>
      </c>
      <c r="AN87" s="95" t="s">
        <v>1648</v>
      </c>
      <c r="AO87" s="95" t="s">
        <v>1637</v>
      </c>
      <c r="AP87" s="95" t="s">
        <v>1649</v>
      </c>
      <c r="AQ87" s="95" t="s">
        <v>1650</v>
      </c>
      <c r="AR87" s="95" t="s">
        <v>1651</v>
      </c>
      <c r="AT87" s="112"/>
      <c r="AU87" s="112"/>
      <c r="AV87" s="112"/>
      <c r="AW87" s="112"/>
      <c r="AX87" s="112"/>
    </row>
    <row r="88">
      <c r="A88" s="247">
        <v>5.1494432E7</v>
      </c>
      <c r="B88" s="95" t="s">
        <v>2156</v>
      </c>
      <c r="E88" s="247">
        <v>467845.0</v>
      </c>
      <c r="F88" s="95" t="s">
        <v>2157</v>
      </c>
      <c r="G88" s="95" t="s">
        <v>1637</v>
      </c>
      <c r="H88" s="95" t="s">
        <v>1097</v>
      </c>
      <c r="I88" s="247">
        <v>354.0</v>
      </c>
      <c r="J88" s="112"/>
      <c r="K88" s="112"/>
      <c r="L88" s="112"/>
      <c r="M88" s="112"/>
      <c r="N88" s="112"/>
      <c r="O88" s="112"/>
      <c r="P88" s="112"/>
      <c r="Q88" s="95" t="s">
        <v>1662</v>
      </c>
      <c r="R88" s="112"/>
      <c r="S88" s="95" t="s">
        <v>2022</v>
      </c>
      <c r="T88" s="247">
        <v>3.6314537E7</v>
      </c>
      <c r="U88" s="112"/>
      <c r="V88" s="112"/>
      <c r="W88" s="95" t="s">
        <v>2023</v>
      </c>
      <c r="X88" s="95" t="s">
        <v>2024</v>
      </c>
      <c r="Y88" s="248" t="s">
        <v>2158</v>
      </c>
      <c r="Z88" s="248" t="s">
        <v>1645</v>
      </c>
      <c r="AA88" s="248" t="s">
        <v>2159</v>
      </c>
      <c r="AD88" s="247">
        <v>1.55922872E8</v>
      </c>
      <c r="AE88" s="247">
        <v>4.41577514E8</v>
      </c>
      <c r="AF88" s="112"/>
      <c r="AG88" s="112"/>
      <c r="AH88" s="112"/>
      <c r="AI88" s="112"/>
      <c r="AJ88" s="112"/>
      <c r="AK88" s="112"/>
      <c r="AL88" s="247">
        <v>1.0</v>
      </c>
      <c r="AM88" s="95" t="s">
        <v>1647</v>
      </c>
      <c r="AN88" s="95" t="s">
        <v>1648</v>
      </c>
      <c r="AO88" s="95" t="s">
        <v>1637</v>
      </c>
      <c r="AP88" s="95" t="s">
        <v>1649</v>
      </c>
      <c r="AQ88" s="95" t="s">
        <v>1650</v>
      </c>
      <c r="AR88" s="95" t="s">
        <v>1651</v>
      </c>
      <c r="AT88" s="112"/>
      <c r="AU88" s="112"/>
      <c r="AV88" s="112"/>
      <c r="AW88" s="112"/>
      <c r="AX88" s="112"/>
    </row>
    <row r="89">
      <c r="A89" s="247">
        <v>5.1336582E7</v>
      </c>
      <c r="B89" s="95" t="s">
        <v>1944</v>
      </c>
      <c r="C89" s="95" t="s">
        <v>1945</v>
      </c>
      <c r="D89" s="95" t="s">
        <v>1946</v>
      </c>
      <c r="E89" s="247">
        <v>5.0357312E7</v>
      </c>
      <c r="F89" s="95" t="s">
        <v>1947</v>
      </c>
      <c r="G89" s="95" t="s">
        <v>1637</v>
      </c>
      <c r="H89" s="95" t="s">
        <v>1097</v>
      </c>
      <c r="I89" s="247">
        <v>425.0</v>
      </c>
      <c r="J89" s="112"/>
      <c r="K89" s="112"/>
      <c r="L89" s="112"/>
      <c r="M89" s="112"/>
      <c r="N89" s="112"/>
      <c r="O89" s="112"/>
      <c r="P89" s="112"/>
      <c r="Q89" s="95" t="s">
        <v>1662</v>
      </c>
      <c r="R89" s="95" t="s">
        <v>2097</v>
      </c>
      <c r="S89" s="95" t="s">
        <v>2098</v>
      </c>
      <c r="T89" s="247">
        <v>3.0893553E7</v>
      </c>
      <c r="U89" s="112"/>
      <c r="V89" s="112"/>
      <c r="W89" s="95" t="s">
        <v>2099</v>
      </c>
      <c r="X89" s="95" t="s">
        <v>2100</v>
      </c>
      <c r="Y89" s="248" t="s">
        <v>1951</v>
      </c>
      <c r="Z89" s="248" t="s">
        <v>1645</v>
      </c>
      <c r="AA89" s="248" t="s">
        <v>1952</v>
      </c>
      <c r="AB89" s="249">
        <v>1.0E8</v>
      </c>
      <c r="AC89" s="95" t="s">
        <v>1953</v>
      </c>
      <c r="AD89" s="247">
        <v>2.4821094E7</v>
      </c>
      <c r="AE89" s="247">
        <v>1.36961336E8</v>
      </c>
      <c r="AF89" s="112"/>
      <c r="AG89" s="112"/>
      <c r="AH89" s="95" t="s">
        <v>1954</v>
      </c>
      <c r="AI89" s="112"/>
      <c r="AJ89" s="112"/>
      <c r="AK89" s="95" t="s">
        <v>1955</v>
      </c>
      <c r="AL89" s="247">
        <v>1.0</v>
      </c>
      <c r="AM89" s="95" t="s">
        <v>1647</v>
      </c>
      <c r="AN89" s="95" t="s">
        <v>1648</v>
      </c>
      <c r="AO89" s="95" t="s">
        <v>1637</v>
      </c>
      <c r="AP89" s="95" t="s">
        <v>1649</v>
      </c>
      <c r="AQ89" s="95" t="s">
        <v>1650</v>
      </c>
      <c r="AR89" s="95" t="s">
        <v>1651</v>
      </c>
      <c r="AT89" s="112"/>
      <c r="AU89" s="112"/>
      <c r="AV89" s="112"/>
      <c r="AW89" s="112"/>
      <c r="AX89" s="112"/>
    </row>
    <row r="90">
      <c r="A90" s="247">
        <v>5.1494431E7</v>
      </c>
      <c r="B90" s="95" t="s">
        <v>2160</v>
      </c>
      <c r="E90" s="247">
        <v>467852.0</v>
      </c>
      <c r="F90" s="95" t="s">
        <v>2161</v>
      </c>
      <c r="G90" s="95" t="s">
        <v>1637</v>
      </c>
      <c r="H90" s="95" t="s">
        <v>1097</v>
      </c>
      <c r="I90" s="247">
        <v>456.0</v>
      </c>
      <c r="J90" s="112"/>
      <c r="K90" s="112"/>
      <c r="L90" s="112"/>
      <c r="M90" s="112"/>
      <c r="N90" s="112"/>
      <c r="O90" s="112"/>
      <c r="P90" s="112"/>
      <c r="Q90" s="95" t="s">
        <v>1662</v>
      </c>
      <c r="R90" s="112"/>
      <c r="S90" s="95" t="s">
        <v>2022</v>
      </c>
      <c r="T90" s="247">
        <v>3.6314537E7</v>
      </c>
      <c r="U90" s="112"/>
      <c r="V90" s="112"/>
      <c r="W90" s="95" t="s">
        <v>2023</v>
      </c>
      <c r="X90" s="95" t="s">
        <v>2024</v>
      </c>
      <c r="Y90" s="248" t="s">
        <v>2162</v>
      </c>
      <c r="Z90" s="248" t="s">
        <v>1645</v>
      </c>
      <c r="AA90" s="248" t="s">
        <v>2163</v>
      </c>
      <c r="AD90" s="247">
        <v>1.55922877E8</v>
      </c>
      <c r="AE90" s="247">
        <v>4.41577521E8</v>
      </c>
      <c r="AF90" s="112"/>
      <c r="AG90" s="112"/>
      <c r="AH90" s="112"/>
      <c r="AI90" s="112"/>
      <c r="AJ90" s="112"/>
      <c r="AK90" s="112"/>
      <c r="AL90" s="247">
        <v>1.0</v>
      </c>
      <c r="AM90" s="95" t="s">
        <v>1647</v>
      </c>
      <c r="AN90" s="95" t="s">
        <v>1648</v>
      </c>
      <c r="AO90" s="95" t="s">
        <v>1637</v>
      </c>
      <c r="AP90" s="95" t="s">
        <v>1649</v>
      </c>
      <c r="AQ90" s="95" t="s">
        <v>1650</v>
      </c>
      <c r="AR90" s="95" t="s">
        <v>1651</v>
      </c>
      <c r="AT90" s="112"/>
      <c r="AU90" s="112"/>
      <c r="AV90" s="112"/>
      <c r="AW90" s="112"/>
      <c r="AX90" s="112"/>
    </row>
    <row r="91">
      <c r="A91" s="247">
        <v>697592.0</v>
      </c>
      <c r="B91" s="95" t="s">
        <v>2164</v>
      </c>
      <c r="C91" s="95" t="s">
        <v>2165</v>
      </c>
      <c r="D91" s="95" t="s">
        <v>2166</v>
      </c>
      <c r="E91" s="247">
        <v>351801.0</v>
      </c>
      <c r="F91" s="95" t="s">
        <v>2167</v>
      </c>
      <c r="G91" s="95" t="s">
        <v>1637</v>
      </c>
      <c r="H91" s="95" t="s">
        <v>1097</v>
      </c>
      <c r="I91" s="247">
        <v>550.0</v>
      </c>
      <c r="J91" s="112"/>
      <c r="K91" s="112"/>
      <c r="L91" s="112"/>
      <c r="M91" s="112"/>
      <c r="N91" s="112"/>
      <c r="O91" s="112"/>
      <c r="P91" s="112"/>
      <c r="Q91" s="95" t="s">
        <v>1638</v>
      </c>
      <c r="R91" s="112"/>
      <c r="S91" s="95" t="s">
        <v>2168</v>
      </c>
      <c r="U91" s="95" t="s">
        <v>2169</v>
      </c>
      <c r="V91" s="95" t="s">
        <v>2170</v>
      </c>
      <c r="W91" s="95" t="s">
        <v>2171</v>
      </c>
      <c r="X91" s="95" t="s">
        <v>2172</v>
      </c>
      <c r="Y91" s="248" t="s">
        <v>2173</v>
      </c>
      <c r="Z91" s="248" t="s">
        <v>1645</v>
      </c>
      <c r="AA91" s="248" t="s">
        <v>2174</v>
      </c>
      <c r="AD91" s="247">
        <v>7.2695751E7</v>
      </c>
      <c r="AE91" s="247">
        <v>3.86046211E8</v>
      </c>
      <c r="AF91" s="112"/>
      <c r="AG91" s="112"/>
      <c r="AH91" s="112"/>
      <c r="AI91" s="112"/>
      <c r="AJ91" s="112"/>
      <c r="AK91" s="112"/>
      <c r="AL91" s="247">
        <v>1.0</v>
      </c>
      <c r="AM91" s="95" t="s">
        <v>1647</v>
      </c>
      <c r="AN91" s="95" t="s">
        <v>1648</v>
      </c>
      <c r="AO91" s="95" t="s">
        <v>1637</v>
      </c>
      <c r="AP91" s="95" t="s">
        <v>1649</v>
      </c>
      <c r="AQ91" s="95" t="s">
        <v>1650</v>
      </c>
      <c r="AR91" s="95" t="s">
        <v>1651</v>
      </c>
      <c r="AT91" s="112"/>
      <c r="AU91" s="112"/>
      <c r="AV91" s="112"/>
      <c r="AW91" s="112"/>
      <c r="AX91" s="112"/>
    </row>
    <row r="92">
      <c r="A92" s="247">
        <v>5.1406332E7</v>
      </c>
      <c r="B92" s="95" t="s">
        <v>2175</v>
      </c>
      <c r="C92" s="95" t="s">
        <v>2176</v>
      </c>
      <c r="D92" s="95" t="s">
        <v>2177</v>
      </c>
      <c r="E92" s="247">
        <v>5.0568221E7</v>
      </c>
      <c r="F92" s="95" t="s">
        <v>2178</v>
      </c>
      <c r="G92" s="95" t="s">
        <v>1637</v>
      </c>
      <c r="H92" s="95" t="s">
        <v>1097</v>
      </c>
      <c r="I92" s="247">
        <v>1250.0</v>
      </c>
      <c r="J92" s="112"/>
      <c r="K92" s="112"/>
      <c r="L92" s="112"/>
      <c r="M92" s="112"/>
      <c r="N92" s="112"/>
      <c r="O92" s="112"/>
      <c r="P92" s="112"/>
      <c r="Q92" s="95" t="s">
        <v>1662</v>
      </c>
      <c r="R92" s="95" t="s">
        <v>2179</v>
      </c>
      <c r="S92" s="95" t="s">
        <v>2180</v>
      </c>
      <c r="T92" s="247">
        <v>3.4091303E7</v>
      </c>
      <c r="U92" s="112"/>
      <c r="V92" s="112"/>
      <c r="W92" s="95" t="s">
        <v>2181</v>
      </c>
      <c r="X92" s="95" t="s">
        <v>2182</v>
      </c>
      <c r="Y92" s="248" t="s">
        <v>2183</v>
      </c>
      <c r="Z92" s="248" t="s">
        <v>1645</v>
      </c>
      <c r="AA92" s="248" t="s">
        <v>2184</v>
      </c>
      <c r="AD92" s="247">
        <v>1.32081793E8</v>
      </c>
      <c r="AE92" s="247">
        <v>4.71058366E8</v>
      </c>
      <c r="AF92" s="112"/>
      <c r="AG92" s="112"/>
      <c r="AH92" s="112"/>
      <c r="AI92" s="112"/>
      <c r="AJ92" s="112"/>
      <c r="AK92" s="112"/>
      <c r="AL92" s="247">
        <v>1.0</v>
      </c>
      <c r="AM92" s="95" t="s">
        <v>1647</v>
      </c>
      <c r="AN92" s="95" t="s">
        <v>1648</v>
      </c>
      <c r="AO92" s="95" t="s">
        <v>1637</v>
      </c>
      <c r="AP92" s="95" t="s">
        <v>1649</v>
      </c>
      <c r="AQ92" s="95" t="s">
        <v>1650</v>
      </c>
      <c r="AR92" s="95" t="s">
        <v>1651</v>
      </c>
      <c r="AT92" s="112"/>
      <c r="AU92" s="112"/>
      <c r="AV92" s="112"/>
      <c r="AW92" s="112"/>
      <c r="AX92" s="112"/>
    </row>
    <row r="93">
      <c r="A93" s="247">
        <v>5.1410531E7</v>
      </c>
      <c r="B93" s="95" t="s">
        <v>2185</v>
      </c>
      <c r="E93" s="247">
        <v>467564.0</v>
      </c>
      <c r="F93" s="95" t="s">
        <v>2186</v>
      </c>
      <c r="G93" s="95" t="s">
        <v>1637</v>
      </c>
      <c r="H93" s="95" t="s">
        <v>1097</v>
      </c>
      <c r="I93" s="247">
        <v>1580.0</v>
      </c>
      <c r="J93" s="112"/>
      <c r="K93" s="112"/>
      <c r="L93" s="112"/>
      <c r="M93" s="112"/>
      <c r="N93" s="112"/>
      <c r="O93" s="112"/>
      <c r="P93" s="112"/>
      <c r="Q93" s="95" t="s">
        <v>1662</v>
      </c>
      <c r="R93" s="95" t="s">
        <v>1988</v>
      </c>
      <c r="S93" s="95" t="s">
        <v>1989</v>
      </c>
      <c r="T93" s="247">
        <v>3.4055226E7</v>
      </c>
      <c r="U93" s="112"/>
      <c r="V93" s="112"/>
      <c r="W93" s="95" t="s">
        <v>1990</v>
      </c>
      <c r="X93" s="95" t="s">
        <v>1991</v>
      </c>
      <c r="Y93" s="248" t="s">
        <v>2187</v>
      </c>
      <c r="Z93" s="248" t="s">
        <v>1645</v>
      </c>
      <c r="AA93" s="248" t="s">
        <v>2188</v>
      </c>
      <c r="AD93" s="247">
        <v>1.55922653E8</v>
      </c>
      <c r="AE93" s="247">
        <v>4.41577246E8</v>
      </c>
      <c r="AF93" s="112"/>
      <c r="AG93" s="112"/>
      <c r="AH93" s="112"/>
      <c r="AI93" s="112"/>
      <c r="AJ93" s="112"/>
      <c r="AK93" s="112"/>
      <c r="AL93" s="247">
        <v>1.0</v>
      </c>
      <c r="AM93" s="95" t="s">
        <v>1647</v>
      </c>
      <c r="AN93" s="95" t="s">
        <v>1648</v>
      </c>
      <c r="AO93" s="95" t="s">
        <v>1637</v>
      </c>
      <c r="AP93" s="95" t="s">
        <v>1649</v>
      </c>
      <c r="AQ93" s="95" t="s">
        <v>1650</v>
      </c>
      <c r="AR93" s="95" t="s">
        <v>1651</v>
      </c>
      <c r="AT93" s="112"/>
      <c r="AU93" s="112"/>
      <c r="AV93" s="112"/>
      <c r="AW93" s="112"/>
      <c r="AX93" s="112"/>
    </row>
    <row r="94">
      <c r="A94" s="247">
        <v>5.1410538E7</v>
      </c>
      <c r="B94" s="95" t="s">
        <v>2189</v>
      </c>
      <c r="E94" s="247">
        <v>467625.0</v>
      </c>
      <c r="F94" s="95" t="s">
        <v>2190</v>
      </c>
      <c r="G94" s="95" t="s">
        <v>1637</v>
      </c>
      <c r="H94" s="95" t="s">
        <v>1097</v>
      </c>
      <c r="I94" s="247">
        <v>1850.0</v>
      </c>
      <c r="J94" s="112"/>
      <c r="K94" s="112"/>
      <c r="L94" s="112"/>
      <c r="M94" s="112"/>
      <c r="N94" s="112"/>
      <c r="O94" s="112"/>
      <c r="P94" s="112"/>
      <c r="Q94" s="95" t="s">
        <v>1662</v>
      </c>
      <c r="R94" s="95" t="s">
        <v>1988</v>
      </c>
      <c r="S94" s="95" t="s">
        <v>1989</v>
      </c>
      <c r="T94" s="247">
        <v>3.4055226E7</v>
      </c>
      <c r="U94" s="112"/>
      <c r="V94" s="112"/>
      <c r="W94" s="95" t="s">
        <v>1990</v>
      </c>
      <c r="X94" s="95" t="s">
        <v>1991</v>
      </c>
      <c r="Y94" s="248" t="s">
        <v>2191</v>
      </c>
      <c r="Z94" s="248" t="s">
        <v>1645</v>
      </c>
      <c r="AA94" s="248" t="s">
        <v>2192</v>
      </c>
      <c r="AD94" s="247">
        <v>1.55922711E8</v>
      </c>
      <c r="AE94" s="247">
        <v>4.41577307E8</v>
      </c>
      <c r="AF94" s="112"/>
      <c r="AG94" s="112"/>
      <c r="AH94" s="112"/>
      <c r="AI94" s="112"/>
      <c r="AJ94" s="112"/>
      <c r="AK94" s="112"/>
      <c r="AL94" s="247">
        <v>1.0</v>
      </c>
      <c r="AM94" s="95" t="s">
        <v>1647</v>
      </c>
      <c r="AN94" s="95" t="s">
        <v>1648</v>
      </c>
      <c r="AO94" s="95" t="s">
        <v>1637</v>
      </c>
      <c r="AP94" s="95" t="s">
        <v>1649</v>
      </c>
      <c r="AQ94" s="95" t="s">
        <v>1650</v>
      </c>
      <c r="AR94" s="95" t="s">
        <v>1651</v>
      </c>
      <c r="AT94" s="112"/>
      <c r="AU94" s="112"/>
      <c r="AV94" s="112"/>
      <c r="AW94" s="112"/>
      <c r="AX94" s="112"/>
    </row>
    <row r="95">
      <c r="A95" s="247">
        <v>5.1406333E7</v>
      </c>
      <c r="B95" s="95" t="s">
        <v>2193</v>
      </c>
      <c r="C95" s="95" t="s">
        <v>2194</v>
      </c>
      <c r="D95" s="95" t="s">
        <v>2195</v>
      </c>
      <c r="E95" s="247">
        <v>5.0568222E7</v>
      </c>
      <c r="F95" s="95" t="s">
        <v>2196</v>
      </c>
      <c r="G95" s="95" t="s">
        <v>1637</v>
      </c>
      <c r="H95" s="95" t="s">
        <v>1097</v>
      </c>
      <c r="I95" s="247">
        <v>1930.0</v>
      </c>
      <c r="J95" s="112"/>
      <c r="K95" s="112"/>
      <c r="L95" s="112"/>
      <c r="M95" s="112"/>
      <c r="N95" s="112"/>
      <c r="O95" s="112"/>
      <c r="P95" s="112"/>
      <c r="Q95" s="95" t="s">
        <v>1662</v>
      </c>
      <c r="R95" s="95" t="s">
        <v>2179</v>
      </c>
      <c r="S95" s="95" t="s">
        <v>2180</v>
      </c>
      <c r="T95" s="247">
        <v>3.4091303E7</v>
      </c>
      <c r="U95" s="112"/>
      <c r="V95" s="112"/>
      <c r="W95" s="95" t="s">
        <v>2181</v>
      </c>
      <c r="X95" s="95" t="s">
        <v>2182</v>
      </c>
      <c r="Y95" s="248" t="s">
        <v>2197</v>
      </c>
      <c r="Z95" s="248" t="s">
        <v>1645</v>
      </c>
      <c r="AA95" s="248" t="s">
        <v>2198</v>
      </c>
      <c r="AD95" s="247">
        <v>1.64621449E8</v>
      </c>
      <c r="AE95" s="247">
        <v>4.71058367E8</v>
      </c>
      <c r="AF95" s="112"/>
      <c r="AG95" s="112"/>
      <c r="AH95" s="112"/>
      <c r="AI95" s="112"/>
      <c r="AJ95" s="112"/>
      <c r="AK95" s="112"/>
      <c r="AL95" s="247">
        <v>1.0</v>
      </c>
      <c r="AM95" s="95" t="s">
        <v>1647</v>
      </c>
      <c r="AN95" s="95" t="s">
        <v>1648</v>
      </c>
      <c r="AO95" s="95" t="s">
        <v>1637</v>
      </c>
      <c r="AP95" s="95" t="s">
        <v>1649</v>
      </c>
      <c r="AQ95" s="95" t="s">
        <v>1650</v>
      </c>
      <c r="AR95" s="95" t="s">
        <v>1651</v>
      </c>
      <c r="AT95" s="112"/>
      <c r="AU95" s="112"/>
      <c r="AV95" s="112"/>
      <c r="AW95" s="112"/>
      <c r="AX95" s="112"/>
    </row>
    <row r="96">
      <c r="A96" s="247">
        <v>5.1494439E7</v>
      </c>
      <c r="B96" s="95" t="s">
        <v>2199</v>
      </c>
      <c r="E96" s="247">
        <v>468084.0</v>
      </c>
      <c r="F96" s="95" t="s">
        <v>2200</v>
      </c>
      <c r="G96" s="95" t="s">
        <v>1637</v>
      </c>
      <c r="H96" s="95" t="s">
        <v>1097</v>
      </c>
      <c r="I96" s="247">
        <v>2550.0</v>
      </c>
      <c r="J96" s="112"/>
      <c r="K96" s="112"/>
      <c r="L96" s="112"/>
      <c r="M96" s="112"/>
      <c r="N96" s="112"/>
      <c r="O96" s="112"/>
      <c r="P96" s="112"/>
      <c r="Q96" s="95" t="s">
        <v>1662</v>
      </c>
      <c r="R96" s="112"/>
      <c r="S96" s="95" t="s">
        <v>2022</v>
      </c>
      <c r="T96" s="247">
        <v>3.6314537E7</v>
      </c>
      <c r="U96" s="112"/>
      <c r="V96" s="112"/>
      <c r="W96" s="95" t="s">
        <v>2023</v>
      </c>
      <c r="X96" s="95" t="s">
        <v>2024</v>
      </c>
      <c r="Y96" s="248" t="s">
        <v>2201</v>
      </c>
      <c r="Z96" s="248" t="s">
        <v>1645</v>
      </c>
      <c r="AA96" s="248" t="s">
        <v>2202</v>
      </c>
      <c r="AD96" s="247">
        <v>1.55921503E8</v>
      </c>
      <c r="AE96" s="247">
        <v>4.41570191E8</v>
      </c>
      <c r="AF96" s="112"/>
      <c r="AG96" s="112"/>
      <c r="AH96" s="112"/>
      <c r="AI96" s="112"/>
      <c r="AJ96" s="112"/>
      <c r="AK96" s="112"/>
      <c r="AL96" s="247">
        <v>1.0</v>
      </c>
      <c r="AM96" s="95" t="s">
        <v>1647</v>
      </c>
      <c r="AN96" s="95" t="s">
        <v>1648</v>
      </c>
      <c r="AO96" s="95" t="s">
        <v>1637</v>
      </c>
      <c r="AP96" s="95" t="s">
        <v>1649</v>
      </c>
      <c r="AQ96" s="95" t="s">
        <v>1650</v>
      </c>
      <c r="AR96" s="95" t="s">
        <v>1651</v>
      </c>
      <c r="AT96" s="112"/>
      <c r="AU96" s="112"/>
      <c r="AV96" s="112"/>
      <c r="AW96" s="112"/>
      <c r="AX96" s="112"/>
    </row>
    <row r="97">
      <c r="A97" s="247">
        <v>5.1410533E7</v>
      </c>
      <c r="B97" s="95" t="s">
        <v>2203</v>
      </c>
      <c r="E97" s="247">
        <v>467979.0</v>
      </c>
      <c r="F97" s="95" t="s">
        <v>2204</v>
      </c>
      <c r="G97" s="95" t="s">
        <v>1637</v>
      </c>
      <c r="H97" s="95" t="s">
        <v>1097</v>
      </c>
      <c r="I97" s="247">
        <v>3290.0</v>
      </c>
      <c r="J97" s="112"/>
      <c r="K97" s="112"/>
      <c r="L97" s="112"/>
      <c r="M97" s="112"/>
      <c r="N97" s="112"/>
      <c r="O97" s="112"/>
      <c r="P97" s="112"/>
      <c r="Q97" s="95" t="s">
        <v>1662</v>
      </c>
      <c r="R97" s="95" t="s">
        <v>1988</v>
      </c>
      <c r="S97" s="95" t="s">
        <v>1989</v>
      </c>
      <c r="T97" s="247">
        <v>3.4055226E7</v>
      </c>
      <c r="U97" s="112"/>
      <c r="V97" s="112"/>
      <c r="W97" s="95" t="s">
        <v>1990</v>
      </c>
      <c r="X97" s="95" t="s">
        <v>1991</v>
      </c>
      <c r="Y97" s="248" t="s">
        <v>2205</v>
      </c>
      <c r="Z97" s="248" t="s">
        <v>1645</v>
      </c>
      <c r="AA97" s="248" t="s">
        <v>2206</v>
      </c>
      <c r="AD97" s="247">
        <v>1.55921413E8</v>
      </c>
      <c r="AE97" s="247">
        <v>4.41570087E8</v>
      </c>
      <c r="AF97" s="112"/>
      <c r="AG97" s="112"/>
      <c r="AH97" s="112"/>
      <c r="AI97" s="112"/>
      <c r="AJ97" s="112"/>
      <c r="AK97" s="112"/>
      <c r="AL97" s="247">
        <v>1.0</v>
      </c>
      <c r="AM97" s="95" t="s">
        <v>1647</v>
      </c>
      <c r="AN97" s="95" t="s">
        <v>1648</v>
      </c>
      <c r="AO97" s="95" t="s">
        <v>1637</v>
      </c>
      <c r="AP97" s="95" t="s">
        <v>1649</v>
      </c>
      <c r="AQ97" s="95" t="s">
        <v>1650</v>
      </c>
      <c r="AR97" s="95" t="s">
        <v>1651</v>
      </c>
      <c r="AT97" s="112"/>
      <c r="AU97" s="112"/>
      <c r="AV97" s="112"/>
      <c r="AW97" s="112"/>
      <c r="AX97" s="112"/>
    </row>
    <row r="98">
      <c r="A98" s="247">
        <v>5.1410545E7</v>
      </c>
      <c r="B98" s="95" t="s">
        <v>2207</v>
      </c>
      <c r="E98" s="247">
        <v>467742.0</v>
      </c>
      <c r="F98" s="95" t="s">
        <v>2208</v>
      </c>
      <c r="G98" s="95" t="s">
        <v>1637</v>
      </c>
      <c r="H98" s="95" t="s">
        <v>1097</v>
      </c>
      <c r="I98" s="247">
        <v>4220.0</v>
      </c>
      <c r="J98" s="112"/>
      <c r="K98" s="112"/>
      <c r="L98" s="112"/>
      <c r="M98" s="112"/>
      <c r="N98" s="112"/>
      <c r="O98" s="112"/>
      <c r="P98" s="112"/>
      <c r="Q98" s="95" t="s">
        <v>1662</v>
      </c>
      <c r="R98" s="95" t="s">
        <v>1988</v>
      </c>
      <c r="S98" s="95" t="s">
        <v>1989</v>
      </c>
      <c r="T98" s="247">
        <v>3.4055226E7</v>
      </c>
      <c r="U98" s="112"/>
      <c r="V98" s="112"/>
      <c r="W98" s="95" t="s">
        <v>1990</v>
      </c>
      <c r="X98" s="95" t="s">
        <v>1991</v>
      </c>
      <c r="Y98" s="248" t="s">
        <v>2209</v>
      </c>
      <c r="Z98" s="248" t="s">
        <v>1645</v>
      </c>
      <c r="AA98" s="248" t="s">
        <v>2210</v>
      </c>
      <c r="AD98" s="247">
        <v>1.55922806E8</v>
      </c>
      <c r="AE98" s="247">
        <v>4.41577424E8</v>
      </c>
      <c r="AF98" s="112"/>
      <c r="AG98" s="112"/>
      <c r="AH98" s="112"/>
      <c r="AI98" s="112"/>
      <c r="AJ98" s="112"/>
      <c r="AK98" s="112"/>
      <c r="AL98" s="247">
        <v>1.0</v>
      </c>
      <c r="AM98" s="95" t="s">
        <v>1647</v>
      </c>
      <c r="AN98" s="95" t="s">
        <v>1648</v>
      </c>
      <c r="AO98" s="95" t="s">
        <v>1637</v>
      </c>
      <c r="AP98" s="95" t="s">
        <v>1649</v>
      </c>
      <c r="AQ98" s="95" t="s">
        <v>1650</v>
      </c>
      <c r="AR98" s="95" t="s">
        <v>1651</v>
      </c>
      <c r="AT98" s="112"/>
      <c r="AU98" s="112"/>
      <c r="AV98" s="112"/>
      <c r="AW98" s="112"/>
      <c r="AX98" s="112"/>
    </row>
    <row r="99">
      <c r="A99" s="247">
        <v>5.141053E7</v>
      </c>
      <c r="B99" s="95" t="s">
        <v>2211</v>
      </c>
      <c r="E99" s="247">
        <v>467604.0</v>
      </c>
      <c r="F99" s="95" t="s">
        <v>2212</v>
      </c>
      <c r="G99" s="95" t="s">
        <v>1637</v>
      </c>
      <c r="H99" s="95" t="s">
        <v>1097</v>
      </c>
      <c r="I99" s="247">
        <v>6420.0</v>
      </c>
      <c r="J99" s="112"/>
      <c r="K99" s="112"/>
      <c r="L99" s="112"/>
      <c r="M99" s="112"/>
      <c r="N99" s="112"/>
      <c r="O99" s="112"/>
      <c r="P99" s="112"/>
      <c r="Q99" s="95" t="s">
        <v>1662</v>
      </c>
      <c r="R99" s="95" t="s">
        <v>1988</v>
      </c>
      <c r="S99" s="95" t="s">
        <v>1989</v>
      </c>
      <c r="T99" s="247">
        <v>3.4055226E7</v>
      </c>
      <c r="U99" s="112"/>
      <c r="V99" s="112"/>
      <c r="W99" s="95" t="s">
        <v>1990</v>
      </c>
      <c r="X99" s="95" t="s">
        <v>1991</v>
      </c>
      <c r="Y99" s="248" t="s">
        <v>2213</v>
      </c>
      <c r="Z99" s="248" t="s">
        <v>1645</v>
      </c>
      <c r="AA99" s="248" t="s">
        <v>2214</v>
      </c>
      <c r="AD99" s="247">
        <v>1.55922691E8</v>
      </c>
      <c r="AE99" s="247">
        <v>4.41577286E8</v>
      </c>
      <c r="AF99" s="112"/>
      <c r="AG99" s="112"/>
      <c r="AH99" s="112"/>
      <c r="AI99" s="112"/>
      <c r="AJ99" s="112"/>
      <c r="AK99" s="112"/>
      <c r="AL99" s="247">
        <v>1.0</v>
      </c>
      <c r="AM99" s="95" t="s">
        <v>1647</v>
      </c>
      <c r="AN99" s="95" t="s">
        <v>1648</v>
      </c>
      <c r="AO99" s="95" t="s">
        <v>1637</v>
      </c>
      <c r="AP99" s="95" t="s">
        <v>1649</v>
      </c>
      <c r="AQ99" s="95" t="s">
        <v>1650</v>
      </c>
      <c r="AR99" s="95" t="s">
        <v>1651</v>
      </c>
      <c r="AT99" s="112"/>
      <c r="AU99" s="112"/>
      <c r="AV99" s="112"/>
      <c r="AW99" s="112"/>
      <c r="AX99" s="112"/>
    </row>
    <row r="100">
      <c r="A100" s="247">
        <v>5.1406331E7</v>
      </c>
      <c r="B100" s="95" t="s">
        <v>2215</v>
      </c>
      <c r="E100" s="247">
        <v>5.056822E7</v>
      </c>
      <c r="F100" s="95" t="s">
        <v>2216</v>
      </c>
      <c r="G100" s="95" t="s">
        <v>1637</v>
      </c>
      <c r="H100" s="95" t="s">
        <v>1097</v>
      </c>
      <c r="I100" s="247">
        <v>9270.0</v>
      </c>
      <c r="J100" s="112"/>
      <c r="K100" s="112"/>
      <c r="L100" s="112"/>
      <c r="M100" s="112"/>
      <c r="N100" s="112"/>
      <c r="O100" s="112"/>
      <c r="P100" s="112"/>
      <c r="Q100" s="95" t="s">
        <v>1662</v>
      </c>
      <c r="R100" s="95" t="s">
        <v>2179</v>
      </c>
      <c r="S100" s="95" t="s">
        <v>2180</v>
      </c>
      <c r="T100" s="247">
        <v>3.4091303E7</v>
      </c>
      <c r="U100" s="112"/>
      <c r="V100" s="112"/>
      <c r="W100" s="95" t="s">
        <v>2181</v>
      </c>
      <c r="X100" s="95" t="s">
        <v>2182</v>
      </c>
      <c r="Y100" s="248" t="s">
        <v>2217</v>
      </c>
      <c r="Z100" s="248" t="s">
        <v>1645</v>
      </c>
      <c r="AA100" s="248" t="s">
        <v>2218</v>
      </c>
      <c r="AD100" s="247">
        <v>1.64620766E8</v>
      </c>
      <c r="AE100" s="247">
        <v>4.71058365E8</v>
      </c>
      <c r="AF100" s="112"/>
      <c r="AG100" s="112"/>
      <c r="AH100" s="112"/>
      <c r="AI100" s="112"/>
      <c r="AJ100" s="112"/>
      <c r="AK100" s="112"/>
      <c r="AL100" s="247">
        <v>1.0</v>
      </c>
      <c r="AM100" s="95" t="s">
        <v>1647</v>
      </c>
      <c r="AN100" s="95" t="s">
        <v>1648</v>
      </c>
      <c r="AO100" s="95" t="s">
        <v>1637</v>
      </c>
      <c r="AP100" s="95" t="s">
        <v>1649</v>
      </c>
      <c r="AQ100" s="95" t="s">
        <v>1650</v>
      </c>
      <c r="AR100" s="95" t="s">
        <v>1651</v>
      </c>
      <c r="AT100" s="112"/>
      <c r="AU100" s="112"/>
      <c r="AV100" s="112"/>
      <c r="AW100" s="112"/>
      <c r="AX100" s="112"/>
    </row>
    <row r="101">
      <c r="A101" s="247">
        <v>5.1220567E7</v>
      </c>
      <c r="B101" s="95" t="s">
        <v>2057</v>
      </c>
      <c r="E101" s="247">
        <v>209866.0</v>
      </c>
      <c r="F101" s="95" t="s">
        <v>2058</v>
      </c>
      <c r="G101" s="95" t="s">
        <v>1637</v>
      </c>
      <c r="H101" s="95" t="s">
        <v>1097</v>
      </c>
      <c r="I101" s="247">
        <v>62300.0</v>
      </c>
      <c r="J101" s="112"/>
      <c r="K101" s="112"/>
      <c r="L101" s="112"/>
      <c r="M101" s="112"/>
      <c r="N101" s="112"/>
      <c r="O101" s="112"/>
      <c r="P101" s="112"/>
      <c r="Q101" s="95" t="s">
        <v>1662</v>
      </c>
      <c r="R101" s="95" t="s">
        <v>2219</v>
      </c>
      <c r="S101" s="95" t="s">
        <v>2220</v>
      </c>
      <c r="T101" s="247">
        <v>2.8139931E7</v>
      </c>
      <c r="U101" s="112"/>
      <c r="V101" s="112"/>
      <c r="W101" s="95" t="s">
        <v>2221</v>
      </c>
      <c r="X101" s="95" t="s">
        <v>2222</v>
      </c>
      <c r="Y101" s="248" t="s">
        <v>2065</v>
      </c>
      <c r="Z101" s="248" t="s">
        <v>1645</v>
      </c>
      <c r="AA101" s="248" t="s">
        <v>2066</v>
      </c>
      <c r="AD101" s="247">
        <v>1.18115473E8</v>
      </c>
      <c r="AE101" s="247">
        <v>3.28082845E8</v>
      </c>
      <c r="AF101" s="112"/>
      <c r="AG101" s="112"/>
      <c r="AH101" s="112"/>
      <c r="AI101" s="112"/>
      <c r="AJ101" s="112"/>
      <c r="AK101" s="112"/>
      <c r="AL101" s="247">
        <v>1.0</v>
      </c>
      <c r="AM101" s="95" t="s">
        <v>1647</v>
      </c>
      <c r="AN101" s="95" t="s">
        <v>1648</v>
      </c>
      <c r="AO101" s="95" t="s">
        <v>1637</v>
      </c>
      <c r="AP101" s="95" t="s">
        <v>1649</v>
      </c>
      <c r="AQ101" s="95" t="s">
        <v>1650</v>
      </c>
      <c r="AR101" s="95" t="s">
        <v>1651</v>
      </c>
      <c r="AT101" s="112"/>
      <c r="AU101" s="112"/>
      <c r="AV101" s="112"/>
      <c r="AW101" s="112"/>
      <c r="AX101" s="112"/>
    </row>
    <row r="102">
      <c r="A102" s="247">
        <v>5.149444E7</v>
      </c>
      <c r="B102" s="95" t="s">
        <v>2223</v>
      </c>
      <c r="C102" s="95" t="s">
        <v>2224</v>
      </c>
      <c r="D102" s="95" t="s">
        <v>2225</v>
      </c>
      <c r="E102" s="247">
        <v>5.060199E7</v>
      </c>
      <c r="F102" s="95" t="s">
        <v>2226</v>
      </c>
      <c r="G102" s="95" t="s">
        <v>1637</v>
      </c>
      <c r="H102" s="95" t="s">
        <v>1097</v>
      </c>
      <c r="I102" s="247">
        <v>243000.0</v>
      </c>
      <c r="J102" s="112"/>
      <c r="K102" s="112"/>
      <c r="L102" s="112"/>
      <c r="M102" s="112"/>
      <c r="N102" s="112"/>
      <c r="O102" s="112"/>
      <c r="P102" s="112"/>
      <c r="Q102" s="95" t="s">
        <v>1662</v>
      </c>
      <c r="R102" s="112"/>
      <c r="S102" s="95" t="s">
        <v>2022</v>
      </c>
      <c r="T102" s="247">
        <v>3.6314537E7</v>
      </c>
      <c r="U102" s="112"/>
      <c r="V102" s="112"/>
      <c r="W102" s="95" t="s">
        <v>2023</v>
      </c>
      <c r="X102" s="95" t="s">
        <v>2024</v>
      </c>
      <c r="Y102" s="248" t="s">
        <v>2227</v>
      </c>
      <c r="Z102" s="248" t="s">
        <v>1645</v>
      </c>
      <c r="AA102" s="248" t="s">
        <v>2228</v>
      </c>
      <c r="AD102" s="247">
        <v>1.6827229E8</v>
      </c>
      <c r="AE102" s="247">
        <v>4.82612841E8</v>
      </c>
      <c r="AF102" s="112"/>
      <c r="AG102" s="112"/>
      <c r="AH102" s="112"/>
      <c r="AI102" s="112"/>
      <c r="AJ102" s="112"/>
      <c r="AK102" s="112"/>
      <c r="AL102" s="247">
        <v>1.0</v>
      </c>
      <c r="AM102" s="95" t="s">
        <v>1647</v>
      </c>
      <c r="AN102" s="95" t="s">
        <v>1648</v>
      </c>
      <c r="AO102" s="95" t="s">
        <v>1637</v>
      </c>
      <c r="AP102" s="95" t="s">
        <v>1649</v>
      </c>
      <c r="AQ102" s="95" t="s">
        <v>1650</v>
      </c>
      <c r="AR102" s="95" t="s">
        <v>1651</v>
      </c>
      <c r="AT102" s="112"/>
      <c r="AU102" s="112"/>
      <c r="AV102" s="112"/>
      <c r="AW102" s="112"/>
      <c r="AX102" s="112"/>
    </row>
  </sheetData>
  <mergeCells count="281">
    <mergeCell ref="S21:T21"/>
    <mergeCell ref="AA21:AC21"/>
    <mergeCell ref="S22:T22"/>
    <mergeCell ref="AA22:AC22"/>
    <mergeCell ref="S25:T25"/>
    <mergeCell ref="AA25:AC25"/>
    <mergeCell ref="AA26:AC26"/>
    <mergeCell ref="S15:T15"/>
    <mergeCell ref="AA15:AC15"/>
    <mergeCell ref="AA16:AC16"/>
    <mergeCell ref="AG16:AH16"/>
    <mergeCell ref="S17:T17"/>
    <mergeCell ref="AA17:AC17"/>
    <mergeCell ref="S19:T19"/>
    <mergeCell ref="AA18:AC18"/>
    <mergeCell ref="AA19:AC19"/>
    <mergeCell ref="AA20:AC20"/>
    <mergeCell ref="AG20:AH20"/>
    <mergeCell ref="AG23:AH23"/>
    <mergeCell ref="AG24:AH24"/>
    <mergeCell ref="AA27:AC27"/>
    <mergeCell ref="AA28:AC28"/>
    <mergeCell ref="AG28:AH28"/>
    <mergeCell ref="AA29:AC29"/>
    <mergeCell ref="AG29:AH29"/>
    <mergeCell ref="AG31:AH31"/>
    <mergeCell ref="AG32:AH32"/>
    <mergeCell ref="S33:T33"/>
    <mergeCell ref="AA31:AC31"/>
    <mergeCell ref="AA33:AC33"/>
    <mergeCell ref="AA35:AC35"/>
    <mergeCell ref="AA36:AC36"/>
    <mergeCell ref="AA37:AC37"/>
    <mergeCell ref="AA38:AC38"/>
    <mergeCell ref="AA39:AC39"/>
    <mergeCell ref="S44:T44"/>
    <mergeCell ref="S49:T49"/>
    <mergeCell ref="S34:T34"/>
    <mergeCell ref="AA34:AC34"/>
    <mergeCell ref="S41:T41"/>
    <mergeCell ref="AA41:AC41"/>
    <mergeCell ref="S42:T42"/>
    <mergeCell ref="AA42:AC42"/>
    <mergeCell ref="AA44:AC44"/>
    <mergeCell ref="AA40:AC40"/>
    <mergeCell ref="AA43:AC43"/>
    <mergeCell ref="AA45:AC45"/>
    <mergeCell ref="AA46:AC46"/>
    <mergeCell ref="AA47:AC47"/>
    <mergeCell ref="AG47:AH47"/>
    <mergeCell ref="AG48:AH48"/>
    <mergeCell ref="AA53:AC53"/>
    <mergeCell ref="AA54:AC54"/>
    <mergeCell ref="AA59:AC59"/>
    <mergeCell ref="AA60:AC60"/>
    <mergeCell ref="AA48:AC48"/>
    <mergeCell ref="AA49:AC49"/>
    <mergeCell ref="AA51:AC51"/>
    <mergeCell ref="AG51:AH51"/>
    <mergeCell ref="AA52:AC52"/>
    <mergeCell ref="AG52:AH52"/>
    <mergeCell ref="AG53:AH53"/>
    <mergeCell ref="AG55:AH55"/>
    <mergeCell ref="AG59:AH59"/>
    <mergeCell ref="AG60:AH60"/>
    <mergeCell ref="AG64:AH64"/>
    <mergeCell ref="AA58:AC58"/>
    <mergeCell ref="AA61:AC61"/>
    <mergeCell ref="AA62:AC62"/>
    <mergeCell ref="AA80:AC80"/>
    <mergeCell ref="AA81:AC81"/>
    <mergeCell ref="AA82:AC82"/>
    <mergeCell ref="S83:T83"/>
    <mergeCell ref="AA83:AC83"/>
    <mergeCell ref="AA85:AC85"/>
    <mergeCell ref="AG85:AH85"/>
    <mergeCell ref="AA57:AC57"/>
    <mergeCell ref="AA63:AC63"/>
    <mergeCell ref="AA64:AC64"/>
    <mergeCell ref="AA69:AC69"/>
    <mergeCell ref="AA70:AC70"/>
    <mergeCell ref="AA71:AC71"/>
    <mergeCell ref="AA72:AC72"/>
    <mergeCell ref="S2:T2"/>
    <mergeCell ref="AA2:AC2"/>
    <mergeCell ref="AR2:AS2"/>
    <mergeCell ref="S3:T3"/>
    <mergeCell ref="AA3:AC3"/>
    <mergeCell ref="AG4:AH4"/>
    <mergeCell ref="S5:T5"/>
    <mergeCell ref="AR5:AS5"/>
    <mergeCell ref="AG8:AH8"/>
    <mergeCell ref="AG9:AH9"/>
    <mergeCell ref="AA4:AC4"/>
    <mergeCell ref="AA5:AC5"/>
    <mergeCell ref="AA6:AC6"/>
    <mergeCell ref="AG6:AH6"/>
    <mergeCell ref="AA7:AC7"/>
    <mergeCell ref="AA8:AC8"/>
    <mergeCell ref="AA9:AC9"/>
    <mergeCell ref="AR3:AS3"/>
    <mergeCell ref="AR4:AS4"/>
    <mergeCell ref="AR6:AS6"/>
    <mergeCell ref="AR7:AS7"/>
    <mergeCell ref="AR8:AS8"/>
    <mergeCell ref="AR9:AS9"/>
    <mergeCell ref="AR10:AS10"/>
    <mergeCell ref="AA13:AC13"/>
    <mergeCell ref="AA14:AC14"/>
    <mergeCell ref="AG14:AH14"/>
    <mergeCell ref="AA10:AC10"/>
    <mergeCell ref="AG10:AH10"/>
    <mergeCell ref="AA11:AC11"/>
    <mergeCell ref="AG11:AH11"/>
    <mergeCell ref="S12:T12"/>
    <mergeCell ref="AA12:AC12"/>
    <mergeCell ref="S13:T13"/>
    <mergeCell ref="AR11:AS11"/>
    <mergeCell ref="AR12:AS12"/>
    <mergeCell ref="AR13:AS13"/>
    <mergeCell ref="AR14:AS14"/>
    <mergeCell ref="AR15:AS15"/>
    <mergeCell ref="AR16:AS16"/>
    <mergeCell ref="AR17:AS17"/>
    <mergeCell ref="AG43:AH43"/>
    <mergeCell ref="AG46:AH46"/>
    <mergeCell ref="AG26:AH26"/>
    <mergeCell ref="AG27:AH27"/>
    <mergeCell ref="AG35:AH35"/>
    <mergeCell ref="AG36:AH36"/>
    <mergeCell ref="AG37:AH37"/>
    <mergeCell ref="AG38:AH38"/>
    <mergeCell ref="AG39:AH39"/>
    <mergeCell ref="AG54:AH54"/>
    <mergeCell ref="B56:D56"/>
    <mergeCell ref="AA56:AC56"/>
    <mergeCell ref="B57:D57"/>
    <mergeCell ref="B58:D58"/>
    <mergeCell ref="B61:D61"/>
    <mergeCell ref="B63:D63"/>
    <mergeCell ref="B65:D65"/>
    <mergeCell ref="AA65:AC65"/>
    <mergeCell ref="B66:D66"/>
    <mergeCell ref="AA66:AC66"/>
    <mergeCell ref="B67:D67"/>
    <mergeCell ref="AA67:AC67"/>
    <mergeCell ref="AA68:AC68"/>
    <mergeCell ref="AR67:AS67"/>
    <mergeCell ref="AR68:AS68"/>
    <mergeCell ref="AR69:AS69"/>
    <mergeCell ref="AR70:AS70"/>
    <mergeCell ref="AR71:AS71"/>
    <mergeCell ref="AR72:AS72"/>
    <mergeCell ref="AR73:AS73"/>
    <mergeCell ref="AR74:AS74"/>
    <mergeCell ref="AR75:AS75"/>
    <mergeCell ref="AR76:AS76"/>
    <mergeCell ref="AR77:AS77"/>
    <mergeCell ref="AR78:AS78"/>
    <mergeCell ref="AR79:AS79"/>
    <mergeCell ref="AR80:AS80"/>
    <mergeCell ref="AR81:AS81"/>
    <mergeCell ref="AR82:AS82"/>
    <mergeCell ref="AR83:AS83"/>
    <mergeCell ref="AR84:AS84"/>
    <mergeCell ref="AR85:AS85"/>
    <mergeCell ref="AR86:AS86"/>
    <mergeCell ref="AR87:AS87"/>
    <mergeCell ref="AR95:AS95"/>
    <mergeCell ref="AR96:AS96"/>
    <mergeCell ref="AR97:AS97"/>
    <mergeCell ref="AR98:AS98"/>
    <mergeCell ref="AR99:AS99"/>
    <mergeCell ref="AR100:AS100"/>
    <mergeCell ref="AR101:AS101"/>
    <mergeCell ref="AR102:AS102"/>
    <mergeCell ref="AR88:AS88"/>
    <mergeCell ref="AR89:AS89"/>
    <mergeCell ref="AR90:AS90"/>
    <mergeCell ref="AR91:AS91"/>
    <mergeCell ref="AR92:AS92"/>
    <mergeCell ref="AR93:AS93"/>
    <mergeCell ref="AR94:AS94"/>
    <mergeCell ref="AR18:AS18"/>
    <mergeCell ref="AR19:AS19"/>
    <mergeCell ref="AR20:AS20"/>
    <mergeCell ref="AR21:AS21"/>
    <mergeCell ref="AR22:AS22"/>
    <mergeCell ref="AR23:AS23"/>
    <mergeCell ref="AR24:AS24"/>
    <mergeCell ref="AR25:AS25"/>
    <mergeCell ref="AR26:AS26"/>
    <mergeCell ref="AR27:AS27"/>
    <mergeCell ref="AR28:AS28"/>
    <mergeCell ref="AR29:AS29"/>
    <mergeCell ref="AR30:AS30"/>
    <mergeCell ref="AR31:AS31"/>
    <mergeCell ref="AR32:AS32"/>
    <mergeCell ref="AR33:AS33"/>
    <mergeCell ref="AR34:AS34"/>
    <mergeCell ref="AR35:AS35"/>
    <mergeCell ref="AR36:AS36"/>
    <mergeCell ref="AR37:AS37"/>
    <mergeCell ref="AR38:AS38"/>
    <mergeCell ref="AR39:AS39"/>
    <mergeCell ref="AR40:AS40"/>
    <mergeCell ref="AR41:AS41"/>
    <mergeCell ref="AR42:AS42"/>
    <mergeCell ref="AR43:AS43"/>
    <mergeCell ref="AR44:AS44"/>
    <mergeCell ref="AR45:AS45"/>
    <mergeCell ref="AR46:AS46"/>
    <mergeCell ref="AR47:AS47"/>
    <mergeCell ref="AR48:AS48"/>
    <mergeCell ref="AR49:AS49"/>
    <mergeCell ref="AR50:AS50"/>
    <mergeCell ref="AR51:AS51"/>
    <mergeCell ref="AR52:AS52"/>
    <mergeCell ref="AR53:AS53"/>
    <mergeCell ref="AR54:AS54"/>
    <mergeCell ref="AR55:AS55"/>
    <mergeCell ref="AR56:AS56"/>
    <mergeCell ref="AR57:AS57"/>
    <mergeCell ref="AR58:AS58"/>
    <mergeCell ref="AR59:AS59"/>
    <mergeCell ref="AR60:AS60"/>
    <mergeCell ref="AR61:AS61"/>
    <mergeCell ref="AR62:AS62"/>
    <mergeCell ref="AR63:AS63"/>
    <mergeCell ref="AR64:AS64"/>
    <mergeCell ref="AR65:AS65"/>
    <mergeCell ref="AR66:AS66"/>
    <mergeCell ref="AG76:AH76"/>
    <mergeCell ref="AG78:AH78"/>
    <mergeCell ref="AA73:AC73"/>
    <mergeCell ref="AA74:AC74"/>
    <mergeCell ref="AG74:AH74"/>
    <mergeCell ref="AA75:AC75"/>
    <mergeCell ref="AA76:AC76"/>
    <mergeCell ref="AA77:AC77"/>
    <mergeCell ref="AA78:AC78"/>
    <mergeCell ref="AA79:AC79"/>
    <mergeCell ref="AA84:AC84"/>
    <mergeCell ref="AA86:AC86"/>
    <mergeCell ref="AA87:AC87"/>
    <mergeCell ref="AA88:AC88"/>
    <mergeCell ref="AA90:AC90"/>
    <mergeCell ref="S91:T91"/>
    <mergeCell ref="AA98:AC98"/>
    <mergeCell ref="AA99:AC99"/>
    <mergeCell ref="AA100:AC100"/>
    <mergeCell ref="AA101:AC101"/>
    <mergeCell ref="AA102:AC102"/>
    <mergeCell ref="AA91:AC91"/>
    <mergeCell ref="AA92:AC92"/>
    <mergeCell ref="AA93:AC93"/>
    <mergeCell ref="AA94:AC94"/>
    <mergeCell ref="AA95:AC95"/>
    <mergeCell ref="AA96:AC96"/>
    <mergeCell ref="AA97:AC97"/>
    <mergeCell ref="B68:D68"/>
    <mergeCell ref="B71:D71"/>
    <mergeCell ref="B72:D72"/>
    <mergeCell ref="B73:D73"/>
    <mergeCell ref="B77:D77"/>
    <mergeCell ref="B80:D80"/>
    <mergeCell ref="B81:D81"/>
    <mergeCell ref="B94:D94"/>
    <mergeCell ref="B96:D96"/>
    <mergeCell ref="B97:D97"/>
    <mergeCell ref="B98:D98"/>
    <mergeCell ref="B99:D99"/>
    <mergeCell ref="B100:D100"/>
    <mergeCell ref="B101:D101"/>
    <mergeCell ref="B82:D82"/>
    <mergeCell ref="B84:D84"/>
    <mergeCell ref="B86:D86"/>
    <mergeCell ref="B87:D87"/>
    <mergeCell ref="B88:D88"/>
    <mergeCell ref="B90:D90"/>
    <mergeCell ref="B93:D93"/>
  </mergeCells>
  <hyperlinks>
    <hyperlink r:id="rId1" ref="Y2"/>
    <hyperlink r:id="rId2" ref="Z2"/>
    <hyperlink r:id="rId3" ref="AA2"/>
    <hyperlink r:id="rId4" ref="Y3"/>
    <hyperlink r:id="rId5" ref="Z3"/>
    <hyperlink r:id="rId6" ref="AA3"/>
    <hyperlink r:id="rId7" ref="Y4"/>
    <hyperlink r:id="rId8" ref="Z4"/>
    <hyperlink r:id="rId9" ref="AA4"/>
    <hyperlink r:id="rId10" ref="Y5"/>
    <hyperlink r:id="rId11" ref="Z5"/>
    <hyperlink r:id="rId12" ref="AA5"/>
    <hyperlink r:id="rId13" ref="Y6"/>
    <hyperlink r:id="rId14" ref="Z6"/>
    <hyperlink r:id="rId15" ref="AA6"/>
    <hyperlink r:id="rId16" ref="Y7"/>
    <hyperlink r:id="rId17" ref="Z7"/>
    <hyperlink r:id="rId18" ref="AA7"/>
    <hyperlink r:id="rId19" ref="Y8"/>
    <hyperlink r:id="rId20" ref="Z8"/>
    <hyperlink r:id="rId21" ref="AA8"/>
    <hyperlink r:id="rId22" ref="Y9"/>
    <hyperlink r:id="rId23" ref="Z9"/>
    <hyperlink r:id="rId24" ref="AA9"/>
    <hyperlink r:id="rId25" ref="Y10"/>
    <hyperlink r:id="rId26" ref="Z10"/>
    <hyperlink r:id="rId27" ref="AA10"/>
    <hyperlink r:id="rId28" ref="Y11"/>
    <hyperlink r:id="rId29" ref="Z11"/>
    <hyperlink r:id="rId30" ref="AA11"/>
    <hyperlink r:id="rId31" ref="Y12"/>
    <hyperlink r:id="rId32" ref="Z12"/>
    <hyperlink r:id="rId33" ref="AA12"/>
    <hyperlink r:id="rId34" ref="Y13"/>
    <hyperlink r:id="rId35" ref="Z13"/>
    <hyperlink r:id="rId36" ref="AA13"/>
    <hyperlink r:id="rId37" ref="Y14"/>
    <hyperlink r:id="rId38" ref="Z14"/>
    <hyperlink r:id="rId39" ref="AA14"/>
    <hyperlink r:id="rId40" ref="Y15"/>
    <hyperlink r:id="rId41" ref="Z15"/>
    <hyperlink r:id="rId42" ref="AA15"/>
    <hyperlink r:id="rId43" ref="Y16"/>
    <hyperlink r:id="rId44" ref="Z16"/>
    <hyperlink r:id="rId45" ref="AA16"/>
    <hyperlink r:id="rId46" ref="Y17"/>
    <hyperlink r:id="rId47" ref="Z17"/>
    <hyperlink r:id="rId48" ref="AA17"/>
    <hyperlink r:id="rId49" ref="Y18"/>
    <hyperlink r:id="rId50" ref="Z18"/>
    <hyperlink r:id="rId51" ref="AA18"/>
    <hyperlink r:id="rId52" ref="Y19"/>
    <hyperlink r:id="rId53" ref="Z19"/>
    <hyperlink r:id="rId54" ref="AA19"/>
    <hyperlink r:id="rId55" ref="Y20"/>
    <hyperlink r:id="rId56" ref="Z20"/>
    <hyperlink r:id="rId57" ref="AA20"/>
    <hyperlink r:id="rId58" ref="Y21"/>
    <hyperlink r:id="rId59" ref="Z21"/>
    <hyperlink r:id="rId60" ref="AA21"/>
    <hyperlink r:id="rId61" ref="Y22"/>
    <hyperlink r:id="rId62" ref="Z22"/>
    <hyperlink r:id="rId63" ref="AA22"/>
    <hyperlink r:id="rId64" ref="Y23"/>
    <hyperlink r:id="rId65" ref="Z23"/>
    <hyperlink r:id="rId66" ref="AA23"/>
    <hyperlink r:id="rId67" ref="Y24"/>
    <hyperlink r:id="rId68" ref="Z24"/>
    <hyperlink r:id="rId69" ref="AA24"/>
    <hyperlink r:id="rId70" ref="Y25"/>
    <hyperlink r:id="rId71" ref="Z25"/>
    <hyperlink r:id="rId72" ref="AA25"/>
    <hyperlink r:id="rId73" ref="Y26"/>
    <hyperlink r:id="rId74" ref="Z26"/>
    <hyperlink r:id="rId75" ref="AA26"/>
    <hyperlink r:id="rId76" ref="Y27"/>
    <hyperlink r:id="rId77" ref="Z27"/>
    <hyperlink r:id="rId78" ref="AA27"/>
    <hyperlink r:id="rId79" ref="Y28"/>
    <hyperlink r:id="rId80" ref="Z28"/>
    <hyperlink r:id="rId81" ref="AA28"/>
    <hyperlink r:id="rId82" ref="Y29"/>
    <hyperlink r:id="rId83" ref="Z29"/>
    <hyperlink r:id="rId84" ref="AA29"/>
    <hyperlink r:id="rId85" ref="Y30"/>
    <hyperlink r:id="rId86" ref="Z30"/>
    <hyperlink r:id="rId87" ref="AA30"/>
    <hyperlink r:id="rId88" ref="Y31"/>
    <hyperlink r:id="rId89" ref="Z31"/>
    <hyperlink r:id="rId90" ref="AA31"/>
    <hyperlink r:id="rId91" ref="Y32"/>
    <hyperlink r:id="rId92" ref="Z32"/>
    <hyperlink r:id="rId93" ref="AA32"/>
    <hyperlink r:id="rId94" ref="Y33"/>
    <hyperlink r:id="rId95" ref="Z33"/>
    <hyperlink r:id="rId96" ref="AA33"/>
    <hyperlink r:id="rId97" ref="Y34"/>
    <hyperlink r:id="rId98" ref="Z34"/>
    <hyperlink r:id="rId99" ref="AA34"/>
    <hyperlink r:id="rId100" ref="Y35"/>
    <hyperlink r:id="rId101" ref="Z35"/>
    <hyperlink r:id="rId102" ref="AA35"/>
    <hyperlink r:id="rId103" ref="Y36"/>
    <hyperlink r:id="rId104" ref="Z36"/>
    <hyperlink r:id="rId105" ref="AA36"/>
    <hyperlink r:id="rId106" ref="Y37"/>
    <hyperlink r:id="rId107" ref="Z37"/>
    <hyperlink r:id="rId108" ref="AA37"/>
    <hyperlink r:id="rId109" ref="Y38"/>
    <hyperlink r:id="rId110" ref="Z38"/>
    <hyperlink r:id="rId111" ref="AA38"/>
    <hyperlink r:id="rId112" ref="Y39"/>
    <hyperlink r:id="rId113" ref="Z39"/>
    <hyperlink r:id="rId114" ref="AA39"/>
    <hyperlink r:id="rId115" ref="Y40"/>
    <hyperlink r:id="rId116" ref="Z40"/>
    <hyperlink r:id="rId117" ref="AA40"/>
    <hyperlink r:id="rId118" ref="Y41"/>
    <hyperlink r:id="rId119" ref="Z41"/>
    <hyperlink r:id="rId120" ref="AA41"/>
    <hyperlink r:id="rId121" ref="Y42"/>
    <hyperlink r:id="rId122" ref="Z42"/>
    <hyperlink r:id="rId123" ref="AA42"/>
    <hyperlink r:id="rId124" ref="Y43"/>
    <hyperlink r:id="rId125" ref="Z43"/>
    <hyperlink r:id="rId126" ref="AA43"/>
    <hyperlink r:id="rId127" ref="Y44"/>
    <hyperlink r:id="rId128" ref="Z44"/>
    <hyperlink r:id="rId129" ref="AA44"/>
    <hyperlink r:id="rId130" ref="Y45"/>
    <hyperlink r:id="rId131" ref="Z45"/>
    <hyperlink r:id="rId132" ref="AA45"/>
    <hyperlink r:id="rId133" ref="Y46"/>
    <hyperlink r:id="rId134" ref="Z46"/>
    <hyperlink r:id="rId135" ref="AA46"/>
    <hyperlink r:id="rId136" ref="Y47"/>
    <hyperlink r:id="rId137" ref="Z47"/>
    <hyperlink r:id="rId138" ref="AA47"/>
    <hyperlink r:id="rId139" ref="Y48"/>
    <hyperlink r:id="rId140" ref="Z48"/>
    <hyperlink r:id="rId141" ref="AA48"/>
    <hyperlink r:id="rId142" ref="Y49"/>
    <hyperlink r:id="rId143" ref="Z49"/>
    <hyperlink r:id="rId144" ref="AA49"/>
    <hyperlink r:id="rId145" ref="Y50"/>
    <hyperlink r:id="rId146" ref="Z50"/>
    <hyperlink r:id="rId147" ref="AA50"/>
    <hyperlink r:id="rId148" ref="Y51"/>
    <hyperlink r:id="rId149" ref="Z51"/>
    <hyperlink r:id="rId150" ref="AA51"/>
    <hyperlink r:id="rId151" ref="Y52"/>
    <hyperlink r:id="rId152" ref="Z52"/>
    <hyperlink r:id="rId153" ref="AA52"/>
    <hyperlink r:id="rId154" ref="Y53"/>
    <hyperlink r:id="rId155" ref="Z53"/>
    <hyperlink r:id="rId156" ref="AA53"/>
    <hyperlink r:id="rId157" ref="Y54"/>
    <hyperlink r:id="rId158" ref="Z54"/>
    <hyperlink r:id="rId159" ref="AA54"/>
    <hyperlink r:id="rId160" ref="Y55"/>
    <hyperlink r:id="rId161" ref="Z55"/>
    <hyperlink r:id="rId162" ref="AA55"/>
    <hyperlink r:id="rId163" ref="Y56"/>
    <hyperlink r:id="rId164" ref="Z56"/>
    <hyperlink r:id="rId165" ref="AA56"/>
    <hyperlink r:id="rId166" ref="Y57"/>
    <hyperlink r:id="rId167" ref="Z57"/>
    <hyperlink r:id="rId168" ref="AA57"/>
    <hyperlink r:id="rId169" ref="Y58"/>
    <hyperlink r:id="rId170" ref="Z58"/>
    <hyperlink r:id="rId171" ref="AA58"/>
    <hyperlink r:id="rId172" ref="Y59"/>
    <hyperlink r:id="rId173" ref="Z59"/>
    <hyperlink r:id="rId174" ref="AA59"/>
    <hyperlink r:id="rId175" ref="Y60"/>
    <hyperlink r:id="rId176" ref="Z60"/>
    <hyperlink r:id="rId177" ref="AA60"/>
    <hyperlink r:id="rId178" ref="Y61"/>
    <hyperlink r:id="rId179" ref="Z61"/>
    <hyperlink r:id="rId180" ref="AA61"/>
    <hyperlink r:id="rId181" ref="Y62"/>
    <hyperlink r:id="rId182" ref="Z62"/>
    <hyperlink r:id="rId183" ref="AA62"/>
    <hyperlink r:id="rId184" ref="Y63"/>
    <hyperlink r:id="rId185" ref="Z63"/>
    <hyperlink r:id="rId186" ref="AA63"/>
    <hyperlink r:id="rId187" ref="Y64"/>
    <hyperlink r:id="rId188" ref="Z64"/>
    <hyperlink r:id="rId189" ref="AA64"/>
    <hyperlink r:id="rId190" ref="Y65"/>
    <hyperlink r:id="rId191" ref="Z65"/>
    <hyperlink r:id="rId192" ref="AA65"/>
    <hyperlink r:id="rId193" ref="Y66"/>
    <hyperlink r:id="rId194" ref="Z66"/>
    <hyperlink r:id="rId195" ref="AA66"/>
    <hyperlink r:id="rId196" ref="Y67"/>
    <hyperlink r:id="rId197" ref="Z67"/>
    <hyperlink r:id="rId198" ref="AA67"/>
    <hyperlink r:id="rId199" ref="Y68"/>
    <hyperlink r:id="rId200" ref="Z68"/>
    <hyperlink r:id="rId201" ref="AA68"/>
    <hyperlink r:id="rId202" ref="Y69"/>
    <hyperlink r:id="rId203" ref="Z69"/>
    <hyperlink r:id="rId204" ref="AA69"/>
    <hyperlink r:id="rId205" ref="Y70"/>
    <hyperlink r:id="rId206" ref="Z70"/>
    <hyperlink r:id="rId207" ref="AA70"/>
    <hyperlink r:id="rId208" ref="Y71"/>
    <hyperlink r:id="rId209" ref="Z71"/>
    <hyperlink r:id="rId210" ref="AA71"/>
    <hyperlink r:id="rId211" ref="Y72"/>
    <hyperlink r:id="rId212" ref="Z72"/>
    <hyperlink r:id="rId213" ref="AA72"/>
    <hyperlink r:id="rId214" ref="Y73"/>
    <hyperlink r:id="rId215" ref="Z73"/>
    <hyperlink r:id="rId216" ref="AA73"/>
    <hyperlink r:id="rId217" ref="Y74"/>
    <hyperlink r:id="rId218" ref="Z74"/>
    <hyperlink r:id="rId219" ref="AA74"/>
    <hyperlink r:id="rId220" ref="Y75"/>
    <hyperlink r:id="rId221" ref="Z75"/>
    <hyperlink r:id="rId222" ref="AA75"/>
    <hyperlink r:id="rId223" ref="Y76"/>
    <hyperlink r:id="rId224" ref="Z76"/>
    <hyperlink r:id="rId225" ref="AA76"/>
    <hyperlink r:id="rId226" ref="Y77"/>
    <hyperlink r:id="rId227" ref="Z77"/>
    <hyperlink r:id="rId228" ref="AA77"/>
    <hyperlink r:id="rId229" ref="Y78"/>
    <hyperlink r:id="rId230" ref="Z78"/>
    <hyperlink r:id="rId231" ref="AA78"/>
    <hyperlink r:id="rId232" ref="Y79"/>
    <hyperlink r:id="rId233" ref="Z79"/>
    <hyperlink r:id="rId234" ref="AA79"/>
    <hyperlink r:id="rId235" ref="Y80"/>
    <hyperlink r:id="rId236" ref="Z80"/>
    <hyperlink r:id="rId237" ref="AA80"/>
    <hyperlink r:id="rId238" ref="Y81"/>
    <hyperlink r:id="rId239" ref="Z81"/>
    <hyperlink r:id="rId240" ref="AA81"/>
    <hyperlink r:id="rId241" ref="Y82"/>
    <hyperlink r:id="rId242" ref="Z82"/>
    <hyperlink r:id="rId243" ref="AA82"/>
    <hyperlink r:id="rId244" ref="Y83"/>
    <hyperlink r:id="rId245" ref="Z83"/>
    <hyperlink r:id="rId246" ref="AA83"/>
    <hyperlink r:id="rId247" ref="Y84"/>
    <hyperlink r:id="rId248" ref="Z84"/>
    <hyperlink r:id="rId249" ref="AA84"/>
    <hyperlink r:id="rId250" ref="Y85"/>
    <hyperlink r:id="rId251" ref="Z85"/>
    <hyperlink r:id="rId252" ref="AA85"/>
    <hyperlink r:id="rId253" ref="Y86"/>
    <hyperlink r:id="rId254" ref="Z86"/>
    <hyperlink r:id="rId255" ref="AA86"/>
    <hyperlink r:id="rId256" ref="Y87"/>
    <hyperlink r:id="rId257" ref="Z87"/>
    <hyperlink r:id="rId258" ref="AA87"/>
    <hyperlink r:id="rId259" ref="Y88"/>
    <hyperlink r:id="rId260" ref="Z88"/>
    <hyperlink r:id="rId261" ref="AA88"/>
    <hyperlink r:id="rId262" ref="Y89"/>
    <hyperlink r:id="rId263" ref="Z89"/>
    <hyperlink r:id="rId264" ref="AA89"/>
    <hyperlink r:id="rId265" ref="Y90"/>
    <hyperlink r:id="rId266" ref="Z90"/>
    <hyperlink r:id="rId267" ref="AA90"/>
    <hyperlink r:id="rId268" ref="Y91"/>
    <hyperlink r:id="rId269" ref="Z91"/>
    <hyperlink r:id="rId270" ref="AA91"/>
    <hyperlink r:id="rId271" ref="Y92"/>
    <hyperlink r:id="rId272" ref="Z92"/>
    <hyperlink r:id="rId273" ref="AA92"/>
    <hyperlink r:id="rId274" ref="Y93"/>
    <hyperlink r:id="rId275" ref="Z93"/>
    <hyperlink r:id="rId276" ref="AA93"/>
    <hyperlink r:id="rId277" ref="Y94"/>
    <hyperlink r:id="rId278" ref="Z94"/>
    <hyperlink r:id="rId279" ref="AA94"/>
    <hyperlink r:id="rId280" ref="Y95"/>
    <hyperlink r:id="rId281" ref="Z95"/>
    <hyperlink r:id="rId282" ref="AA95"/>
    <hyperlink r:id="rId283" ref="Y96"/>
    <hyperlink r:id="rId284" ref="Z96"/>
    <hyperlink r:id="rId285" ref="AA96"/>
    <hyperlink r:id="rId286" ref="Y97"/>
    <hyperlink r:id="rId287" ref="Z97"/>
    <hyperlink r:id="rId288" ref="AA97"/>
    <hyperlink r:id="rId289" ref="Y98"/>
    <hyperlink r:id="rId290" ref="Z98"/>
    <hyperlink r:id="rId291" ref="AA98"/>
    <hyperlink r:id="rId292" ref="Y99"/>
    <hyperlink r:id="rId293" ref="Z99"/>
    <hyperlink r:id="rId294" ref="AA99"/>
    <hyperlink r:id="rId295" ref="Y100"/>
    <hyperlink r:id="rId296" ref="Z100"/>
    <hyperlink r:id="rId297" ref="AA100"/>
    <hyperlink r:id="rId298" ref="Y101"/>
    <hyperlink r:id="rId299" ref="Z101"/>
    <hyperlink r:id="rId300" ref="AA101"/>
    <hyperlink r:id="rId301" ref="Y102"/>
    <hyperlink r:id="rId302" ref="Z102"/>
    <hyperlink r:id="rId303" ref="AA102"/>
  </hyperlinks>
  <drawing r:id="rId304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95" t="s">
        <v>1585</v>
      </c>
      <c r="B1" s="95" t="s">
        <v>1586</v>
      </c>
      <c r="C1" s="95" t="s">
        <v>1587</v>
      </c>
      <c r="D1" s="95" t="s">
        <v>1588</v>
      </c>
      <c r="E1" s="95" t="s">
        <v>1589</v>
      </c>
      <c r="F1" s="95" t="s">
        <v>1590</v>
      </c>
      <c r="G1" s="95" t="s">
        <v>1591</v>
      </c>
      <c r="H1" s="95" t="s">
        <v>1592</v>
      </c>
      <c r="I1" s="95" t="s">
        <v>5</v>
      </c>
      <c r="J1" s="95" t="s">
        <v>7</v>
      </c>
      <c r="K1" s="95" t="s">
        <v>1593</v>
      </c>
      <c r="L1" s="95" t="s">
        <v>1594</v>
      </c>
      <c r="M1" s="95" t="s">
        <v>1595</v>
      </c>
      <c r="N1" s="95" t="s">
        <v>1596</v>
      </c>
      <c r="O1" s="95" t="s">
        <v>1597</v>
      </c>
      <c r="P1" s="95" t="s">
        <v>1598</v>
      </c>
      <c r="Q1" s="95" t="s">
        <v>1599</v>
      </c>
      <c r="R1" s="95" t="s">
        <v>1600</v>
      </c>
      <c r="S1" s="95" t="s">
        <v>1601</v>
      </c>
      <c r="T1" s="95" t="s">
        <v>1602</v>
      </c>
      <c r="U1" s="95" t="s">
        <v>1603</v>
      </c>
      <c r="V1" s="95" t="s">
        <v>1604</v>
      </c>
      <c r="W1" s="95" t="s">
        <v>1605</v>
      </c>
      <c r="X1" s="95" t="s">
        <v>1606</v>
      </c>
      <c r="Y1" s="95" t="s">
        <v>1607</v>
      </c>
      <c r="Z1" s="95" t="s">
        <v>1608</v>
      </c>
      <c r="AA1" s="95" t="s">
        <v>1609</v>
      </c>
      <c r="AB1" s="95" t="s">
        <v>1610</v>
      </c>
      <c r="AC1" s="95" t="s">
        <v>1611</v>
      </c>
      <c r="AD1" s="95" t="s">
        <v>1612</v>
      </c>
      <c r="AE1" s="95" t="s">
        <v>1613</v>
      </c>
      <c r="AF1" s="95" t="s">
        <v>1614</v>
      </c>
      <c r="AG1" s="95" t="s">
        <v>1615</v>
      </c>
      <c r="AH1" s="95" t="s">
        <v>1616</v>
      </c>
      <c r="AI1" s="95" t="s">
        <v>1617</v>
      </c>
      <c r="AJ1" s="95" t="s">
        <v>1618</v>
      </c>
      <c r="AK1" s="95" t="s">
        <v>1619</v>
      </c>
      <c r="AL1" s="95" t="s">
        <v>1620</v>
      </c>
      <c r="AM1" s="95" t="s">
        <v>1621</v>
      </c>
      <c r="AN1" s="95" t="s">
        <v>1622</v>
      </c>
      <c r="AO1" s="95" t="s">
        <v>1623</v>
      </c>
      <c r="AP1" s="95" t="s">
        <v>1624</v>
      </c>
      <c r="AQ1" s="95" t="s">
        <v>1625</v>
      </c>
      <c r="AR1" s="95" t="s">
        <v>1626</v>
      </c>
      <c r="AS1" s="95" t="s">
        <v>1627</v>
      </c>
      <c r="AT1" s="95" t="s">
        <v>1628</v>
      </c>
      <c r="AU1" s="95" t="s">
        <v>1629</v>
      </c>
      <c r="AV1" s="95" t="s">
        <v>1630</v>
      </c>
      <c r="AW1" s="95" t="s">
        <v>1631</v>
      </c>
      <c r="AX1" s="95" t="s">
        <v>1632</v>
      </c>
    </row>
    <row r="2">
      <c r="A2" s="247">
        <v>1041710.0</v>
      </c>
      <c r="B2" s="95" t="s">
        <v>2229</v>
      </c>
      <c r="E2" s="247">
        <v>499813.0</v>
      </c>
      <c r="F2" s="95" t="s">
        <v>2230</v>
      </c>
      <c r="G2" s="95" t="s">
        <v>2231</v>
      </c>
      <c r="J2" s="247">
        <v>0.37</v>
      </c>
      <c r="K2" s="112"/>
      <c r="L2" s="112"/>
      <c r="M2" s="112"/>
      <c r="N2" s="112"/>
      <c r="O2" s="112"/>
      <c r="P2" s="112"/>
      <c r="Q2" s="95" t="s">
        <v>1638</v>
      </c>
      <c r="R2" s="112"/>
      <c r="S2" s="95" t="s">
        <v>2232</v>
      </c>
      <c r="U2" s="95" t="s">
        <v>2233</v>
      </c>
      <c r="V2" s="95" t="s">
        <v>2234</v>
      </c>
      <c r="W2" s="95" t="s">
        <v>2235</v>
      </c>
      <c r="X2" s="95" t="s">
        <v>2236</v>
      </c>
      <c r="Y2" s="248" t="s">
        <v>2237</v>
      </c>
      <c r="Z2" s="248" t="s">
        <v>2238</v>
      </c>
      <c r="AA2" s="248" t="s">
        <v>2239</v>
      </c>
      <c r="AD2" s="247">
        <v>1.34283326E8</v>
      </c>
      <c r="AE2" s="247">
        <v>4.59072646E8</v>
      </c>
      <c r="AF2" s="112"/>
      <c r="AG2" s="112"/>
      <c r="AH2" s="112"/>
      <c r="AI2" s="112"/>
      <c r="AJ2" s="112"/>
      <c r="AK2" s="112"/>
      <c r="AL2" s="247">
        <v>1.0</v>
      </c>
      <c r="AM2" s="95" t="s">
        <v>2240</v>
      </c>
      <c r="AN2" s="95" t="s">
        <v>2241</v>
      </c>
      <c r="AO2" s="95" t="s">
        <v>1637</v>
      </c>
      <c r="AP2" s="95" t="s">
        <v>1649</v>
      </c>
      <c r="AQ2" s="95" t="s">
        <v>1650</v>
      </c>
      <c r="AR2" s="95" t="s">
        <v>1651</v>
      </c>
      <c r="AT2" s="112"/>
      <c r="AU2" s="112"/>
      <c r="AV2" s="112"/>
      <c r="AW2" s="112"/>
      <c r="AX2" s="112"/>
    </row>
    <row r="3">
      <c r="A3" s="247">
        <v>1041706.0</v>
      </c>
      <c r="B3" s="95" t="s">
        <v>2242</v>
      </c>
      <c r="E3" s="247">
        <v>499811.0</v>
      </c>
      <c r="F3" s="95" t="s">
        <v>2243</v>
      </c>
      <c r="G3" s="95" t="s">
        <v>2231</v>
      </c>
      <c r="J3" s="247">
        <v>0.39</v>
      </c>
      <c r="K3" s="112"/>
      <c r="L3" s="112"/>
      <c r="M3" s="112"/>
      <c r="N3" s="112"/>
      <c r="O3" s="112"/>
      <c r="P3" s="112"/>
      <c r="Q3" s="95" t="s">
        <v>1638</v>
      </c>
      <c r="R3" s="112"/>
      <c r="S3" s="95" t="s">
        <v>2232</v>
      </c>
      <c r="U3" s="95" t="s">
        <v>2233</v>
      </c>
      <c r="V3" s="95" t="s">
        <v>2234</v>
      </c>
      <c r="W3" s="95" t="s">
        <v>2235</v>
      </c>
      <c r="X3" s="95" t="s">
        <v>2236</v>
      </c>
      <c r="Y3" s="248" t="s">
        <v>2244</v>
      </c>
      <c r="Z3" s="248" t="s">
        <v>2238</v>
      </c>
      <c r="AA3" s="248" t="s">
        <v>2245</v>
      </c>
      <c r="AB3" s="95" t="s">
        <v>2246</v>
      </c>
      <c r="AC3" s="95" t="s">
        <v>2247</v>
      </c>
      <c r="AD3" s="247">
        <v>1.2904572E8</v>
      </c>
      <c r="AE3" s="247">
        <v>4.59072644E8</v>
      </c>
      <c r="AF3" s="112"/>
      <c r="AG3" s="112"/>
      <c r="AH3" s="112"/>
      <c r="AI3" s="112"/>
      <c r="AJ3" s="112"/>
      <c r="AK3" s="112"/>
      <c r="AL3" s="247">
        <v>1.0</v>
      </c>
      <c r="AM3" s="95" t="s">
        <v>2240</v>
      </c>
      <c r="AN3" s="95" t="s">
        <v>2241</v>
      </c>
      <c r="AO3" s="95" t="s">
        <v>1637</v>
      </c>
      <c r="AP3" s="95" t="s">
        <v>1649</v>
      </c>
      <c r="AQ3" s="95" t="s">
        <v>1650</v>
      </c>
      <c r="AR3" s="95" t="s">
        <v>1651</v>
      </c>
      <c r="AT3" s="112"/>
      <c r="AU3" s="112"/>
      <c r="AV3" s="112"/>
      <c r="AW3" s="112"/>
      <c r="AX3" s="112"/>
    </row>
    <row r="4">
      <c r="A4" s="247">
        <v>967096.0</v>
      </c>
      <c r="B4" s="95" t="s">
        <v>2248</v>
      </c>
      <c r="C4" s="95" t="s">
        <v>2249</v>
      </c>
      <c r="D4" s="95" t="s">
        <v>2250</v>
      </c>
      <c r="E4" s="247">
        <v>465733.0</v>
      </c>
      <c r="F4" s="95" t="s">
        <v>2251</v>
      </c>
      <c r="G4" s="95" t="s">
        <v>2231</v>
      </c>
      <c r="J4" s="247">
        <v>0.43</v>
      </c>
      <c r="K4" s="112"/>
      <c r="L4" s="112"/>
      <c r="M4" s="112"/>
      <c r="N4" s="112"/>
      <c r="O4" s="112"/>
      <c r="P4" s="112"/>
      <c r="Q4" s="95" t="s">
        <v>1638</v>
      </c>
      <c r="R4" s="112"/>
      <c r="S4" s="95" t="s">
        <v>2252</v>
      </c>
      <c r="U4" s="95" t="s">
        <v>2253</v>
      </c>
      <c r="V4" s="95" t="s">
        <v>2254</v>
      </c>
      <c r="W4" s="95" t="s">
        <v>2255</v>
      </c>
      <c r="X4" s="95" t="s">
        <v>2256</v>
      </c>
      <c r="Y4" s="248" t="s">
        <v>2257</v>
      </c>
      <c r="Z4" s="248" t="s">
        <v>2238</v>
      </c>
      <c r="AA4" s="248" t="s">
        <v>2258</v>
      </c>
      <c r="AD4" s="247">
        <v>1.39529649E8</v>
      </c>
      <c r="AE4" s="247">
        <v>4.41575443E8</v>
      </c>
      <c r="AF4" s="112"/>
      <c r="AG4" s="112"/>
      <c r="AH4" s="112"/>
      <c r="AI4" s="112"/>
      <c r="AJ4" s="112"/>
      <c r="AK4" s="112"/>
      <c r="AL4" s="247">
        <v>1.0</v>
      </c>
      <c r="AM4" s="95" t="s">
        <v>2240</v>
      </c>
      <c r="AN4" s="95" t="s">
        <v>2241</v>
      </c>
      <c r="AO4" s="95" t="s">
        <v>1637</v>
      </c>
      <c r="AP4" s="95" t="s">
        <v>1649</v>
      </c>
      <c r="AQ4" s="95" t="s">
        <v>1650</v>
      </c>
      <c r="AR4" s="95" t="s">
        <v>1651</v>
      </c>
      <c r="AT4" s="112"/>
      <c r="AU4" s="112"/>
      <c r="AV4" s="112"/>
      <c r="AW4" s="112"/>
      <c r="AX4" s="112"/>
    </row>
    <row r="5">
      <c r="A5" s="247">
        <v>1199235.0</v>
      </c>
      <c r="B5" s="95" t="s">
        <v>2259</v>
      </c>
      <c r="C5" s="95" t="s">
        <v>2260</v>
      </c>
      <c r="D5" s="95" t="s">
        <v>2261</v>
      </c>
      <c r="E5" s="247">
        <v>568370.0</v>
      </c>
      <c r="F5" s="95" t="s">
        <v>2262</v>
      </c>
      <c r="G5" s="95" t="s">
        <v>2231</v>
      </c>
      <c r="J5" s="247">
        <v>0.55</v>
      </c>
      <c r="K5" s="112"/>
      <c r="L5" s="112"/>
      <c r="M5" s="112"/>
      <c r="N5" s="112"/>
      <c r="O5" s="112"/>
      <c r="P5" s="112"/>
      <c r="Q5" s="95" t="s">
        <v>1638</v>
      </c>
      <c r="R5" s="112"/>
      <c r="S5" s="95" t="s">
        <v>2263</v>
      </c>
      <c r="U5" s="95" t="s">
        <v>2264</v>
      </c>
      <c r="V5" s="95" t="s">
        <v>2265</v>
      </c>
      <c r="W5" s="95" t="s">
        <v>2266</v>
      </c>
      <c r="X5" s="95" t="s">
        <v>2267</v>
      </c>
      <c r="Y5" s="248" t="s">
        <v>2268</v>
      </c>
      <c r="Z5" s="248" t="s">
        <v>2238</v>
      </c>
      <c r="AA5" s="248" t="s">
        <v>2269</v>
      </c>
      <c r="AD5" s="247">
        <v>1.46530989E8</v>
      </c>
      <c r="AE5" s="247">
        <v>4.73129685E8</v>
      </c>
      <c r="AF5" s="112"/>
      <c r="AG5" s="112"/>
      <c r="AH5" s="112"/>
      <c r="AI5" s="112"/>
      <c r="AJ5" s="112"/>
      <c r="AK5" s="112"/>
      <c r="AL5" s="247">
        <v>1.0</v>
      </c>
      <c r="AM5" s="95" t="s">
        <v>2240</v>
      </c>
      <c r="AN5" s="95" t="s">
        <v>2241</v>
      </c>
      <c r="AO5" s="95" t="s">
        <v>1637</v>
      </c>
      <c r="AP5" s="95" t="s">
        <v>1649</v>
      </c>
      <c r="AQ5" s="95" t="s">
        <v>1650</v>
      </c>
      <c r="AR5" s="95" t="s">
        <v>1651</v>
      </c>
      <c r="AT5" s="112"/>
      <c r="AU5" s="112"/>
      <c r="AV5" s="112"/>
      <c r="AW5" s="112"/>
      <c r="AX5" s="112"/>
    </row>
    <row r="6">
      <c r="A6" s="247">
        <v>1199261.0</v>
      </c>
      <c r="B6" s="95" t="s">
        <v>2270</v>
      </c>
      <c r="C6" s="95" t="s">
        <v>2271</v>
      </c>
      <c r="D6" s="95" t="s">
        <v>2272</v>
      </c>
      <c r="E6" s="247">
        <v>568383.0</v>
      </c>
      <c r="F6" s="95" t="s">
        <v>2273</v>
      </c>
      <c r="G6" s="95" t="s">
        <v>2231</v>
      </c>
      <c r="J6" s="247">
        <v>0.55</v>
      </c>
      <c r="K6" s="112"/>
      <c r="L6" s="112"/>
      <c r="M6" s="112"/>
      <c r="N6" s="112"/>
      <c r="O6" s="112"/>
      <c r="P6" s="112"/>
      <c r="Q6" s="95" t="s">
        <v>1638</v>
      </c>
      <c r="R6" s="112"/>
      <c r="S6" s="95" t="s">
        <v>2263</v>
      </c>
      <c r="U6" s="95" t="s">
        <v>2264</v>
      </c>
      <c r="V6" s="95" t="s">
        <v>2265</v>
      </c>
      <c r="W6" s="95" t="s">
        <v>2266</v>
      </c>
      <c r="X6" s="95" t="s">
        <v>2267</v>
      </c>
      <c r="Y6" s="248" t="s">
        <v>2274</v>
      </c>
      <c r="Z6" s="248" t="s">
        <v>2238</v>
      </c>
      <c r="AA6" s="248" t="s">
        <v>2275</v>
      </c>
      <c r="AD6" s="247">
        <v>1.46530533E8</v>
      </c>
      <c r="AE6" s="247">
        <v>4.73129698E8</v>
      </c>
      <c r="AF6" s="112"/>
      <c r="AG6" s="112"/>
      <c r="AH6" s="112"/>
      <c r="AI6" s="112"/>
      <c r="AJ6" s="112"/>
      <c r="AK6" s="112"/>
      <c r="AL6" s="247">
        <v>1.0</v>
      </c>
      <c r="AM6" s="95" t="s">
        <v>2240</v>
      </c>
      <c r="AN6" s="95" t="s">
        <v>2241</v>
      </c>
      <c r="AO6" s="95" t="s">
        <v>1637</v>
      </c>
      <c r="AP6" s="95" t="s">
        <v>1649</v>
      </c>
      <c r="AQ6" s="95" t="s">
        <v>1650</v>
      </c>
      <c r="AR6" s="95" t="s">
        <v>1651</v>
      </c>
      <c r="AT6" s="112"/>
      <c r="AU6" s="112"/>
      <c r="AV6" s="112"/>
      <c r="AW6" s="112"/>
      <c r="AX6" s="112"/>
    </row>
    <row r="7">
      <c r="A7" s="247">
        <v>1199219.0</v>
      </c>
      <c r="B7" s="95" t="s">
        <v>2276</v>
      </c>
      <c r="C7" s="95" t="s">
        <v>2277</v>
      </c>
      <c r="D7" s="95" t="s">
        <v>2278</v>
      </c>
      <c r="E7" s="247">
        <v>568362.0</v>
      </c>
      <c r="F7" s="95" t="s">
        <v>2279</v>
      </c>
      <c r="G7" s="95" t="s">
        <v>2231</v>
      </c>
      <c r="J7" s="247">
        <v>0.55</v>
      </c>
      <c r="K7" s="112"/>
      <c r="L7" s="112"/>
      <c r="M7" s="112"/>
      <c r="N7" s="112"/>
      <c r="O7" s="112"/>
      <c r="P7" s="112"/>
      <c r="Q7" s="95" t="s">
        <v>1638</v>
      </c>
      <c r="R7" s="112"/>
      <c r="S7" s="95" t="s">
        <v>2263</v>
      </c>
      <c r="U7" s="95" t="s">
        <v>2264</v>
      </c>
      <c r="V7" s="95" t="s">
        <v>2265</v>
      </c>
      <c r="W7" s="95" t="s">
        <v>2266</v>
      </c>
      <c r="X7" s="95" t="s">
        <v>2267</v>
      </c>
      <c r="Y7" s="248" t="s">
        <v>2280</v>
      </c>
      <c r="Z7" s="248" t="s">
        <v>2238</v>
      </c>
      <c r="AA7" s="248" t="s">
        <v>2281</v>
      </c>
      <c r="AD7" s="247">
        <v>1.46530531E8</v>
      </c>
      <c r="AE7" s="247">
        <v>4.73129678E8</v>
      </c>
      <c r="AF7" s="112"/>
      <c r="AG7" s="112"/>
      <c r="AH7" s="112"/>
      <c r="AI7" s="112"/>
      <c r="AJ7" s="112"/>
      <c r="AK7" s="112"/>
      <c r="AL7" s="247">
        <v>1.0</v>
      </c>
      <c r="AM7" s="95" t="s">
        <v>2240</v>
      </c>
      <c r="AN7" s="95" t="s">
        <v>2241</v>
      </c>
      <c r="AO7" s="95" t="s">
        <v>1637</v>
      </c>
      <c r="AP7" s="95" t="s">
        <v>1649</v>
      </c>
      <c r="AQ7" s="95" t="s">
        <v>1650</v>
      </c>
      <c r="AR7" s="95" t="s">
        <v>1651</v>
      </c>
      <c r="AT7" s="112"/>
      <c r="AU7" s="112"/>
      <c r="AV7" s="112"/>
      <c r="AW7" s="112"/>
      <c r="AX7" s="112"/>
    </row>
    <row r="8">
      <c r="A8" s="247">
        <v>1199217.0</v>
      </c>
      <c r="B8" s="95" t="s">
        <v>2282</v>
      </c>
      <c r="C8" s="95" t="s">
        <v>2283</v>
      </c>
      <c r="D8" s="95" t="s">
        <v>2284</v>
      </c>
      <c r="E8" s="247">
        <v>568361.0</v>
      </c>
      <c r="F8" s="95" t="s">
        <v>2285</v>
      </c>
      <c r="G8" s="95" t="s">
        <v>2231</v>
      </c>
      <c r="J8" s="247">
        <v>0.55</v>
      </c>
      <c r="K8" s="112"/>
      <c r="L8" s="112"/>
      <c r="M8" s="112"/>
      <c r="N8" s="112"/>
      <c r="O8" s="112"/>
      <c r="P8" s="112"/>
      <c r="Q8" s="95" t="s">
        <v>1638</v>
      </c>
      <c r="R8" s="112"/>
      <c r="S8" s="95" t="s">
        <v>2263</v>
      </c>
      <c r="U8" s="95" t="s">
        <v>2264</v>
      </c>
      <c r="V8" s="95" t="s">
        <v>2265</v>
      </c>
      <c r="W8" s="95" t="s">
        <v>2266</v>
      </c>
      <c r="X8" s="95" t="s">
        <v>2267</v>
      </c>
      <c r="Y8" s="248" t="s">
        <v>2286</v>
      </c>
      <c r="Z8" s="248" t="s">
        <v>2238</v>
      </c>
      <c r="AA8" s="248" t="s">
        <v>2287</v>
      </c>
      <c r="AD8" s="247">
        <v>1.4653053E8</v>
      </c>
      <c r="AE8" s="247">
        <v>4.73129677E8</v>
      </c>
      <c r="AF8" s="112"/>
      <c r="AG8" s="112"/>
      <c r="AH8" s="112"/>
      <c r="AI8" s="112"/>
      <c r="AJ8" s="112"/>
      <c r="AK8" s="112"/>
      <c r="AL8" s="247">
        <v>1.0</v>
      </c>
      <c r="AM8" s="95" t="s">
        <v>2240</v>
      </c>
      <c r="AN8" s="95" t="s">
        <v>2241</v>
      </c>
      <c r="AO8" s="95" t="s">
        <v>1637</v>
      </c>
      <c r="AP8" s="95" t="s">
        <v>1649</v>
      </c>
      <c r="AQ8" s="95" t="s">
        <v>1650</v>
      </c>
      <c r="AR8" s="95" t="s">
        <v>1651</v>
      </c>
      <c r="AT8" s="112"/>
      <c r="AU8" s="112"/>
      <c r="AV8" s="112"/>
      <c r="AW8" s="112"/>
      <c r="AX8" s="112"/>
    </row>
    <row r="9">
      <c r="A9" s="247">
        <v>1199213.0</v>
      </c>
      <c r="B9" s="95" t="s">
        <v>2288</v>
      </c>
      <c r="C9" s="95" t="s">
        <v>2289</v>
      </c>
      <c r="D9" s="95" t="s">
        <v>2290</v>
      </c>
      <c r="E9" s="247">
        <v>568359.0</v>
      </c>
      <c r="F9" s="95" t="s">
        <v>2291</v>
      </c>
      <c r="G9" s="95" t="s">
        <v>2231</v>
      </c>
      <c r="J9" s="247">
        <v>0.55</v>
      </c>
      <c r="K9" s="112"/>
      <c r="L9" s="112"/>
      <c r="M9" s="112"/>
      <c r="N9" s="112"/>
      <c r="O9" s="112"/>
      <c r="P9" s="112"/>
      <c r="Q9" s="95" t="s">
        <v>1638</v>
      </c>
      <c r="R9" s="112"/>
      <c r="S9" s="95" t="s">
        <v>2263</v>
      </c>
      <c r="U9" s="95" t="s">
        <v>2264</v>
      </c>
      <c r="V9" s="95" t="s">
        <v>2265</v>
      </c>
      <c r="W9" s="95" t="s">
        <v>2266</v>
      </c>
      <c r="X9" s="95" t="s">
        <v>2267</v>
      </c>
      <c r="Y9" s="248" t="s">
        <v>2292</v>
      </c>
      <c r="Z9" s="248" t="s">
        <v>2238</v>
      </c>
      <c r="AA9" s="248" t="s">
        <v>2293</v>
      </c>
      <c r="AD9" s="247">
        <v>1.46530189E8</v>
      </c>
      <c r="AE9" s="247">
        <v>4.73129675E8</v>
      </c>
      <c r="AF9" s="112"/>
      <c r="AG9" s="112"/>
      <c r="AH9" s="112"/>
      <c r="AI9" s="112"/>
      <c r="AJ9" s="112"/>
      <c r="AK9" s="112"/>
      <c r="AL9" s="247">
        <v>1.0</v>
      </c>
      <c r="AM9" s="95" t="s">
        <v>2240</v>
      </c>
      <c r="AN9" s="95" t="s">
        <v>2241</v>
      </c>
      <c r="AO9" s="95" t="s">
        <v>1637</v>
      </c>
      <c r="AP9" s="95" t="s">
        <v>1649</v>
      </c>
      <c r="AQ9" s="95" t="s">
        <v>1650</v>
      </c>
      <c r="AR9" s="95" t="s">
        <v>1651</v>
      </c>
      <c r="AT9" s="112"/>
      <c r="AU9" s="112"/>
      <c r="AV9" s="112"/>
      <c r="AW9" s="112"/>
      <c r="AX9" s="112"/>
    </row>
    <row r="10">
      <c r="A10" s="247">
        <v>1199211.0</v>
      </c>
      <c r="B10" s="95" t="s">
        <v>2294</v>
      </c>
      <c r="C10" s="95" t="s">
        <v>2295</v>
      </c>
      <c r="D10" s="95" t="s">
        <v>2296</v>
      </c>
      <c r="E10" s="247">
        <v>568358.0</v>
      </c>
      <c r="F10" s="95" t="s">
        <v>2297</v>
      </c>
      <c r="G10" s="95" t="s">
        <v>2231</v>
      </c>
      <c r="J10" s="247">
        <v>0.55</v>
      </c>
      <c r="K10" s="112"/>
      <c r="L10" s="112"/>
      <c r="M10" s="112"/>
      <c r="N10" s="112"/>
      <c r="O10" s="112"/>
      <c r="P10" s="112"/>
      <c r="Q10" s="95" t="s">
        <v>1638</v>
      </c>
      <c r="R10" s="112"/>
      <c r="S10" s="95" t="s">
        <v>2263</v>
      </c>
      <c r="U10" s="95" t="s">
        <v>2264</v>
      </c>
      <c r="V10" s="95" t="s">
        <v>2265</v>
      </c>
      <c r="W10" s="95" t="s">
        <v>2266</v>
      </c>
      <c r="X10" s="95" t="s">
        <v>2267</v>
      </c>
      <c r="Y10" s="248" t="s">
        <v>2298</v>
      </c>
      <c r="Z10" s="248" t="s">
        <v>2238</v>
      </c>
      <c r="AA10" s="248" t="s">
        <v>2299</v>
      </c>
      <c r="AD10" s="247">
        <v>1.46530523E8</v>
      </c>
      <c r="AE10" s="247">
        <v>4.73129674E8</v>
      </c>
      <c r="AF10" s="112"/>
      <c r="AG10" s="112"/>
      <c r="AH10" s="112"/>
      <c r="AI10" s="112"/>
      <c r="AJ10" s="112"/>
      <c r="AK10" s="112"/>
      <c r="AL10" s="247">
        <v>1.0</v>
      </c>
      <c r="AM10" s="95" t="s">
        <v>2240</v>
      </c>
      <c r="AN10" s="95" t="s">
        <v>2241</v>
      </c>
      <c r="AO10" s="95" t="s">
        <v>1637</v>
      </c>
      <c r="AP10" s="95" t="s">
        <v>1649</v>
      </c>
      <c r="AQ10" s="95" t="s">
        <v>1650</v>
      </c>
      <c r="AR10" s="95" t="s">
        <v>1651</v>
      </c>
      <c r="AT10" s="112"/>
      <c r="AU10" s="112"/>
      <c r="AV10" s="112"/>
      <c r="AW10" s="112"/>
      <c r="AX10" s="112"/>
    </row>
    <row r="11">
      <c r="A11" s="247">
        <v>1199205.0</v>
      </c>
      <c r="B11" s="95" t="s">
        <v>2300</v>
      </c>
      <c r="C11" s="95" t="s">
        <v>2301</v>
      </c>
      <c r="D11" s="95" t="s">
        <v>2302</v>
      </c>
      <c r="E11" s="247">
        <v>568355.0</v>
      </c>
      <c r="F11" s="95" t="s">
        <v>2303</v>
      </c>
      <c r="G11" s="95" t="s">
        <v>2231</v>
      </c>
      <c r="J11" s="247">
        <v>0.55</v>
      </c>
      <c r="K11" s="112"/>
      <c r="L11" s="112"/>
      <c r="M11" s="112"/>
      <c r="N11" s="112"/>
      <c r="O11" s="112"/>
      <c r="P11" s="112"/>
      <c r="Q11" s="95" t="s">
        <v>1638</v>
      </c>
      <c r="R11" s="112"/>
      <c r="S11" s="95" t="s">
        <v>2263</v>
      </c>
      <c r="U11" s="95" t="s">
        <v>2264</v>
      </c>
      <c r="V11" s="95" t="s">
        <v>2265</v>
      </c>
      <c r="W11" s="95" t="s">
        <v>2266</v>
      </c>
      <c r="X11" s="95" t="s">
        <v>2267</v>
      </c>
      <c r="Y11" s="248" t="s">
        <v>2304</v>
      </c>
      <c r="Z11" s="248" t="s">
        <v>2238</v>
      </c>
      <c r="AA11" s="248" t="s">
        <v>2305</v>
      </c>
      <c r="AD11" s="247">
        <v>1.46530152E8</v>
      </c>
      <c r="AE11" s="247">
        <v>4.73129671E8</v>
      </c>
      <c r="AF11" s="112"/>
      <c r="AG11" s="112"/>
      <c r="AH11" s="112"/>
      <c r="AI11" s="112"/>
      <c r="AJ11" s="112"/>
      <c r="AK11" s="112"/>
      <c r="AL11" s="247">
        <v>1.0</v>
      </c>
      <c r="AM11" s="95" t="s">
        <v>2240</v>
      </c>
      <c r="AN11" s="95" t="s">
        <v>2241</v>
      </c>
      <c r="AO11" s="95" t="s">
        <v>1637</v>
      </c>
      <c r="AP11" s="95" t="s">
        <v>1649</v>
      </c>
      <c r="AQ11" s="95" t="s">
        <v>1650</v>
      </c>
      <c r="AR11" s="95" t="s">
        <v>1651</v>
      </c>
      <c r="AT11" s="112"/>
      <c r="AU11" s="112"/>
      <c r="AV11" s="112"/>
      <c r="AW11" s="112"/>
      <c r="AX11" s="112"/>
    </row>
    <row r="12">
      <c r="A12" s="247">
        <v>1199199.0</v>
      </c>
      <c r="B12" s="95" t="s">
        <v>2306</v>
      </c>
      <c r="C12" s="95" t="s">
        <v>2307</v>
      </c>
      <c r="D12" s="95" t="s">
        <v>2308</v>
      </c>
      <c r="E12" s="247">
        <v>568352.0</v>
      </c>
      <c r="F12" s="95" t="s">
        <v>2309</v>
      </c>
      <c r="G12" s="95" t="s">
        <v>2231</v>
      </c>
      <c r="J12" s="247">
        <v>0.55</v>
      </c>
      <c r="K12" s="112"/>
      <c r="L12" s="112"/>
      <c r="M12" s="112"/>
      <c r="N12" s="112"/>
      <c r="O12" s="112"/>
      <c r="P12" s="112"/>
      <c r="Q12" s="95" t="s">
        <v>1638</v>
      </c>
      <c r="R12" s="112"/>
      <c r="S12" s="95" t="s">
        <v>2263</v>
      </c>
      <c r="U12" s="95" t="s">
        <v>2264</v>
      </c>
      <c r="V12" s="95" t="s">
        <v>2265</v>
      </c>
      <c r="W12" s="95" t="s">
        <v>2266</v>
      </c>
      <c r="X12" s="95" t="s">
        <v>2267</v>
      </c>
      <c r="Y12" s="248" t="s">
        <v>2310</v>
      </c>
      <c r="Z12" s="248" t="s">
        <v>2238</v>
      </c>
      <c r="AA12" s="248" t="s">
        <v>2311</v>
      </c>
      <c r="AD12" s="247">
        <v>1.46530167E8</v>
      </c>
      <c r="AE12" s="247">
        <v>4.73129668E8</v>
      </c>
      <c r="AF12" s="112"/>
      <c r="AG12" s="112"/>
      <c r="AH12" s="112"/>
      <c r="AI12" s="112"/>
      <c r="AJ12" s="112"/>
      <c r="AK12" s="112"/>
      <c r="AL12" s="247">
        <v>1.0</v>
      </c>
      <c r="AM12" s="95" t="s">
        <v>2240</v>
      </c>
      <c r="AN12" s="95" t="s">
        <v>2241</v>
      </c>
      <c r="AO12" s="95" t="s">
        <v>1637</v>
      </c>
      <c r="AP12" s="95" t="s">
        <v>1649</v>
      </c>
      <c r="AQ12" s="95" t="s">
        <v>1650</v>
      </c>
      <c r="AR12" s="95" t="s">
        <v>1651</v>
      </c>
      <c r="AT12" s="112"/>
      <c r="AU12" s="112"/>
      <c r="AV12" s="112"/>
      <c r="AW12" s="112"/>
      <c r="AX12" s="112"/>
    </row>
    <row r="13">
      <c r="A13" s="247">
        <v>1199197.0</v>
      </c>
      <c r="B13" s="95" t="s">
        <v>2312</v>
      </c>
      <c r="C13" s="95" t="s">
        <v>2313</v>
      </c>
      <c r="D13" s="95" t="s">
        <v>2314</v>
      </c>
      <c r="E13" s="247">
        <v>568351.0</v>
      </c>
      <c r="F13" s="95" t="s">
        <v>2315</v>
      </c>
      <c r="G13" s="95" t="s">
        <v>2231</v>
      </c>
      <c r="J13" s="247">
        <v>0.55</v>
      </c>
      <c r="K13" s="112"/>
      <c r="L13" s="112"/>
      <c r="M13" s="112"/>
      <c r="N13" s="112"/>
      <c r="O13" s="112"/>
      <c r="P13" s="112"/>
      <c r="Q13" s="95" t="s">
        <v>1638</v>
      </c>
      <c r="R13" s="112"/>
      <c r="S13" s="95" t="s">
        <v>2263</v>
      </c>
      <c r="U13" s="95" t="s">
        <v>2264</v>
      </c>
      <c r="V13" s="95" t="s">
        <v>2265</v>
      </c>
      <c r="W13" s="95" t="s">
        <v>2266</v>
      </c>
      <c r="X13" s="95" t="s">
        <v>2267</v>
      </c>
      <c r="Y13" s="248" t="s">
        <v>2316</v>
      </c>
      <c r="Z13" s="248" t="s">
        <v>2238</v>
      </c>
      <c r="AA13" s="248" t="s">
        <v>2317</v>
      </c>
      <c r="AD13" s="247">
        <v>1.46530984E8</v>
      </c>
      <c r="AE13" s="247">
        <v>4.73129667E8</v>
      </c>
      <c r="AF13" s="112"/>
      <c r="AG13" s="112"/>
      <c r="AH13" s="112"/>
      <c r="AI13" s="112"/>
      <c r="AJ13" s="112"/>
      <c r="AK13" s="112"/>
      <c r="AL13" s="247">
        <v>1.0</v>
      </c>
      <c r="AM13" s="95" t="s">
        <v>2240</v>
      </c>
      <c r="AN13" s="95" t="s">
        <v>2241</v>
      </c>
      <c r="AO13" s="95" t="s">
        <v>1637</v>
      </c>
      <c r="AP13" s="95" t="s">
        <v>1649</v>
      </c>
      <c r="AQ13" s="95" t="s">
        <v>1650</v>
      </c>
      <c r="AR13" s="95" t="s">
        <v>1651</v>
      </c>
      <c r="AT13" s="112"/>
      <c r="AU13" s="112"/>
      <c r="AV13" s="112"/>
      <c r="AW13" s="112"/>
      <c r="AX13" s="112"/>
    </row>
    <row r="14">
      <c r="A14" s="247">
        <v>1199195.0</v>
      </c>
      <c r="B14" s="95" t="s">
        <v>2318</v>
      </c>
      <c r="C14" s="95" t="s">
        <v>2319</v>
      </c>
      <c r="D14" s="95" t="s">
        <v>2320</v>
      </c>
      <c r="E14" s="247">
        <v>568350.0</v>
      </c>
      <c r="F14" s="95" t="s">
        <v>2321</v>
      </c>
      <c r="G14" s="95" t="s">
        <v>2231</v>
      </c>
      <c r="J14" s="247">
        <v>0.55</v>
      </c>
      <c r="K14" s="112"/>
      <c r="L14" s="112"/>
      <c r="M14" s="112"/>
      <c r="N14" s="112"/>
      <c r="O14" s="112"/>
      <c r="P14" s="112"/>
      <c r="Q14" s="95" t="s">
        <v>1638</v>
      </c>
      <c r="R14" s="112"/>
      <c r="S14" s="95" t="s">
        <v>2263</v>
      </c>
      <c r="U14" s="95" t="s">
        <v>2264</v>
      </c>
      <c r="V14" s="95" t="s">
        <v>2265</v>
      </c>
      <c r="W14" s="95" t="s">
        <v>2266</v>
      </c>
      <c r="X14" s="95" t="s">
        <v>2267</v>
      </c>
      <c r="Y14" s="248" t="s">
        <v>2322</v>
      </c>
      <c r="Z14" s="248" t="s">
        <v>2238</v>
      </c>
      <c r="AA14" s="248" t="s">
        <v>2323</v>
      </c>
      <c r="AD14" s="247">
        <v>1.46530978E8</v>
      </c>
      <c r="AE14" s="247">
        <v>4.73129666E8</v>
      </c>
      <c r="AF14" s="112"/>
      <c r="AG14" s="112"/>
      <c r="AH14" s="112"/>
      <c r="AI14" s="112"/>
      <c r="AJ14" s="112"/>
      <c r="AK14" s="112"/>
      <c r="AL14" s="247">
        <v>1.0</v>
      </c>
      <c r="AM14" s="95" t="s">
        <v>2240</v>
      </c>
      <c r="AN14" s="95" t="s">
        <v>2241</v>
      </c>
      <c r="AO14" s="95" t="s">
        <v>1637</v>
      </c>
      <c r="AP14" s="95" t="s">
        <v>1649</v>
      </c>
      <c r="AQ14" s="95" t="s">
        <v>1650</v>
      </c>
      <c r="AR14" s="95" t="s">
        <v>1651</v>
      </c>
      <c r="AT14" s="112"/>
      <c r="AU14" s="112"/>
      <c r="AV14" s="112"/>
      <c r="AW14" s="112"/>
      <c r="AX14" s="112"/>
    </row>
    <row r="15">
      <c r="A15" s="247">
        <v>1199193.0</v>
      </c>
      <c r="B15" s="95" t="s">
        <v>2324</v>
      </c>
      <c r="C15" s="95" t="s">
        <v>2325</v>
      </c>
      <c r="D15" s="95" t="s">
        <v>2326</v>
      </c>
      <c r="E15" s="247">
        <v>568349.0</v>
      </c>
      <c r="F15" s="95" t="s">
        <v>2327</v>
      </c>
      <c r="G15" s="95" t="s">
        <v>2231</v>
      </c>
      <c r="J15" s="247">
        <v>0.55</v>
      </c>
      <c r="K15" s="112"/>
      <c r="L15" s="112"/>
      <c r="M15" s="112"/>
      <c r="N15" s="112"/>
      <c r="O15" s="112"/>
      <c r="P15" s="112"/>
      <c r="Q15" s="95" t="s">
        <v>1638</v>
      </c>
      <c r="R15" s="112"/>
      <c r="S15" s="95" t="s">
        <v>2263</v>
      </c>
      <c r="U15" s="95" t="s">
        <v>2264</v>
      </c>
      <c r="V15" s="95" t="s">
        <v>2265</v>
      </c>
      <c r="W15" s="95" t="s">
        <v>2266</v>
      </c>
      <c r="X15" s="95" t="s">
        <v>2267</v>
      </c>
      <c r="Y15" s="248" t="s">
        <v>2328</v>
      </c>
      <c r="Z15" s="248" t="s">
        <v>2238</v>
      </c>
      <c r="AA15" s="248" t="s">
        <v>2329</v>
      </c>
      <c r="AD15" s="247">
        <v>1.46530326E8</v>
      </c>
      <c r="AE15" s="247">
        <v>4.73129665E8</v>
      </c>
      <c r="AF15" s="112"/>
      <c r="AG15" s="112"/>
      <c r="AH15" s="112"/>
      <c r="AI15" s="112"/>
      <c r="AJ15" s="112"/>
      <c r="AK15" s="112"/>
      <c r="AL15" s="247">
        <v>1.0</v>
      </c>
      <c r="AM15" s="95" t="s">
        <v>2240</v>
      </c>
      <c r="AN15" s="95" t="s">
        <v>2241</v>
      </c>
      <c r="AO15" s="95" t="s">
        <v>1637</v>
      </c>
      <c r="AP15" s="95" t="s">
        <v>1649</v>
      </c>
      <c r="AQ15" s="95" t="s">
        <v>1650</v>
      </c>
      <c r="AR15" s="95" t="s">
        <v>1651</v>
      </c>
      <c r="AT15" s="112"/>
      <c r="AU15" s="112"/>
      <c r="AV15" s="112"/>
      <c r="AW15" s="112"/>
      <c r="AX15" s="112"/>
    </row>
    <row r="16">
      <c r="A16" s="247">
        <v>1199191.0</v>
      </c>
      <c r="B16" s="95" t="s">
        <v>2330</v>
      </c>
      <c r="C16" s="95" t="s">
        <v>2331</v>
      </c>
      <c r="D16" s="95" t="s">
        <v>2332</v>
      </c>
      <c r="E16" s="247">
        <v>568348.0</v>
      </c>
      <c r="F16" s="95" t="s">
        <v>2333</v>
      </c>
      <c r="G16" s="95" t="s">
        <v>2231</v>
      </c>
      <c r="J16" s="247">
        <v>0.55</v>
      </c>
      <c r="K16" s="112"/>
      <c r="L16" s="112"/>
      <c r="M16" s="112"/>
      <c r="N16" s="112"/>
      <c r="O16" s="112"/>
      <c r="P16" s="112"/>
      <c r="Q16" s="95" t="s">
        <v>1638</v>
      </c>
      <c r="R16" s="112"/>
      <c r="S16" s="95" t="s">
        <v>2263</v>
      </c>
      <c r="U16" s="95" t="s">
        <v>2264</v>
      </c>
      <c r="V16" s="95" t="s">
        <v>2265</v>
      </c>
      <c r="W16" s="95" t="s">
        <v>2266</v>
      </c>
      <c r="X16" s="95" t="s">
        <v>2267</v>
      </c>
      <c r="Y16" s="248" t="s">
        <v>2334</v>
      </c>
      <c r="Z16" s="248" t="s">
        <v>2238</v>
      </c>
      <c r="AA16" s="248" t="s">
        <v>2335</v>
      </c>
      <c r="AD16" s="247">
        <v>1.56758724E8</v>
      </c>
      <c r="AE16" s="247">
        <v>4.73129664E8</v>
      </c>
      <c r="AF16" s="112"/>
      <c r="AG16" s="112"/>
      <c r="AH16" s="112"/>
      <c r="AI16" s="112"/>
      <c r="AJ16" s="112"/>
      <c r="AK16" s="112"/>
      <c r="AL16" s="247">
        <v>1.0</v>
      </c>
      <c r="AM16" s="95" t="s">
        <v>2240</v>
      </c>
      <c r="AN16" s="95" t="s">
        <v>2241</v>
      </c>
      <c r="AO16" s="95" t="s">
        <v>1637</v>
      </c>
      <c r="AP16" s="95" t="s">
        <v>1649</v>
      </c>
      <c r="AQ16" s="95" t="s">
        <v>1650</v>
      </c>
      <c r="AR16" s="95" t="s">
        <v>1651</v>
      </c>
      <c r="AT16" s="112"/>
      <c r="AU16" s="112"/>
      <c r="AV16" s="112"/>
      <c r="AW16" s="112"/>
      <c r="AX16" s="112"/>
    </row>
    <row r="17">
      <c r="A17" s="247">
        <v>1199189.0</v>
      </c>
      <c r="B17" s="95" t="s">
        <v>2336</v>
      </c>
      <c r="C17" s="95" t="s">
        <v>2337</v>
      </c>
      <c r="D17" s="95" t="s">
        <v>2338</v>
      </c>
      <c r="E17" s="247">
        <v>568347.0</v>
      </c>
      <c r="F17" s="95" t="s">
        <v>2339</v>
      </c>
      <c r="G17" s="95" t="s">
        <v>2231</v>
      </c>
      <c r="J17" s="247">
        <v>0.55</v>
      </c>
      <c r="K17" s="112"/>
      <c r="L17" s="112"/>
      <c r="M17" s="112"/>
      <c r="N17" s="112"/>
      <c r="O17" s="112"/>
      <c r="P17" s="112"/>
      <c r="Q17" s="95" t="s">
        <v>1638</v>
      </c>
      <c r="R17" s="112"/>
      <c r="S17" s="95" t="s">
        <v>2263</v>
      </c>
      <c r="U17" s="95" t="s">
        <v>2264</v>
      </c>
      <c r="V17" s="95" t="s">
        <v>2265</v>
      </c>
      <c r="W17" s="95" t="s">
        <v>2266</v>
      </c>
      <c r="X17" s="95" t="s">
        <v>2267</v>
      </c>
      <c r="Y17" s="248" t="s">
        <v>2340</v>
      </c>
      <c r="Z17" s="248" t="s">
        <v>2238</v>
      </c>
      <c r="AA17" s="248" t="s">
        <v>2341</v>
      </c>
      <c r="AD17" s="247">
        <v>1.46530524E8</v>
      </c>
      <c r="AE17" s="247">
        <v>4.73129663E8</v>
      </c>
      <c r="AF17" s="112"/>
      <c r="AG17" s="112"/>
      <c r="AH17" s="112"/>
      <c r="AI17" s="112"/>
      <c r="AJ17" s="112"/>
      <c r="AK17" s="112"/>
      <c r="AL17" s="247">
        <v>1.0</v>
      </c>
      <c r="AM17" s="95" t="s">
        <v>2240</v>
      </c>
      <c r="AN17" s="95" t="s">
        <v>2241</v>
      </c>
      <c r="AO17" s="95" t="s">
        <v>1637</v>
      </c>
      <c r="AP17" s="95" t="s">
        <v>1649</v>
      </c>
      <c r="AQ17" s="95" t="s">
        <v>1650</v>
      </c>
      <c r="AR17" s="95" t="s">
        <v>1651</v>
      </c>
      <c r="AT17" s="112"/>
      <c r="AU17" s="112"/>
      <c r="AV17" s="112"/>
      <c r="AW17" s="112"/>
      <c r="AX17" s="112"/>
    </row>
    <row r="18">
      <c r="A18" s="247">
        <v>1199187.0</v>
      </c>
      <c r="B18" s="95" t="s">
        <v>2342</v>
      </c>
      <c r="C18" s="95" t="s">
        <v>2343</v>
      </c>
      <c r="D18" s="95" t="s">
        <v>2344</v>
      </c>
      <c r="E18" s="247">
        <v>568346.0</v>
      </c>
      <c r="F18" s="95" t="s">
        <v>2345</v>
      </c>
      <c r="G18" s="95" t="s">
        <v>2231</v>
      </c>
      <c r="J18" s="247">
        <v>0.55</v>
      </c>
      <c r="K18" s="112"/>
      <c r="L18" s="112"/>
      <c r="M18" s="112"/>
      <c r="N18" s="112"/>
      <c r="O18" s="112"/>
      <c r="P18" s="112"/>
      <c r="Q18" s="95" t="s">
        <v>1638</v>
      </c>
      <c r="R18" s="112"/>
      <c r="S18" s="95" t="s">
        <v>2263</v>
      </c>
      <c r="U18" s="95" t="s">
        <v>2264</v>
      </c>
      <c r="V18" s="95" t="s">
        <v>2265</v>
      </c>
      <c r="W18" s="95" t="s">
        <v>2266</v>
      </c>
      <c r="X18" s="95" t="s">
        <v>2267</v>
      </c>
      <c r="Y18" s="248" t="s">
        <v>2346</v>
      </c>
      <c r="Z18" s="248" t="s">
        <v>2238</v>
      </c>
      <c r="AA18" s="248" t="s">
        <v>2347</v>
      </c>
      <c r="AD18" s="247">
        <v>1.46530324E8</v>
      </c>
      <c r="AE18" s="247">
        <v>4.73129662E8</v>
      </c>
      <c r="AF18" s="112"/>
      <c r="AG18" s="112"/>
      <c r="AH18" s="112"/>
      <c r="AI18" s="112"/>
      <c r="AJ18" s="112"/>
      <c r="AK18" s="112"/>
      <c r="AL18" s="247">
        <v>1.0</v>
      </c>
      <c r="AM18" s="95" t="s">
        <v>2240</v>
      </c>
      <c r="AN18" s="95" t="s">
        <v>2241</v>
      </c>
      <c r="AO18" s="95" t="s">
        <v>1637</v>
      </c>
      <c r="AP18" s="95" t="s">
        <v>1649</v>
      </c>
      <c r="AQ18" s="95" t="s">
        <v>1650</v>
      </c>
      <c r="AR18" s="95" t="s">
        <v>1651</v>
      </c>
      <c r="AT18" s="112"/>
      <c r="AU18" s="112"/>
      <c r="AV18" s="112"/>
      <c r="AW18" s="112"/>
      <c r="AX18" s="112"/>
    </row>
    <row r="19">
      <c r="A19" s="247">
        <v>1199185.0</v>
      </c>
      <c r="B19" s="95" t="s">
        <v>2348</v>
      </c>
      <c r="C19" s="95" t="s">
        <v>2349</v>
      </c>
      <c r="D19" s="95" t="s">
        <v>2350</v>
      </c>
      <c r="E19" s="247">
        <v>568345.0</v>
      </c>
      <c r="F19" s="95" t="s">
        <v>2351</v>
      </c>
      <c r="G19" s="95" t="s">
        <v>2231</v>
      </c>
      <c r="J19" s="247">
        <v>0.55</v>
      </c>
      <c r="K19" s="112"/>
      <c r="L19" s="112"/>
      <c r="M19" s="112"/>
      <c r="N19" s="112"/>
      <c r="O19" s="112"/>
      <c r="P19" s="112"/>
      <c r="Q19" s="95" t="s">
        <v>1638</v>
      </c>
      <c r="R19" s="112"/>
      <c r="S19" s="95" t="s">
        <v>2263</v>
      </c>
      <c r="U19" s="95" t="s">
        <v>2264</v>
      </c>
      <c r="V19" s="95" t="s">
        <v>2265</v>
      </c>
      <c r="W19" s="95" t="s">
        <v>2266</v>
      </c>
      <c r="X19" s="95" t="s">
        <v>2267</v>
      </c>
      <c r="Y19" s="248" t="s">
        <v>2352</v>
      </c>
      <c r="Z19" s="248" t="s">
        <v>2238</v>
      </c>
      <c r="AA19" s="248" t="s">
        <v>2353</v>
      </c>
      <c r="AD19" s="247">
        <v>1.4653052E8</v>
      </c>
      <c r="AE19" s="247">
        <v>4.73129661E8</v>
      </c>
      <c r="AF19" s="112"/>
      <c r="AG19" s="112"/>
      <c r="AH19" s="112"/>
      <c r="AI19" s="112"/>
      <c r="AJ19" s="112"/>
      <c r="AK19" s="112"/>
      <c r="AL19" s="247">
        <v>1.0</v>
      </c>
      <c r="AM19" s="95" t="s">
        <v>2240</v>
      </c>
      <c r="AN19" s="95" t="s">
        <v>2241</v>
      </c>
      <c r="AO19" s="95" t="s">
        <v>1637</v>
      </c>
      <c r="AP19" s="95" t="s">
        <v>1649</v>
      </c>
      <c r="AQ19" s="95" t="s">
        <v>1650</v>
      </c>
      <c r="AR19" s="95" t="s">
        <v>1651</v>
      </c>
      <c r="AT19" s="112"/>
      <c r="AU19" s="112"/>
      <c r="AV19" s="112"/>
      <c r="AW19" s="112"/>
      <c r="AX19" s="112"/>
    </row>
    <row r="20">
      <c r="A20" s="247">
        <v>967118.0</v>
      </c>
      <c r="B20" s="95" t="s">
        <v>2354</v>
      </c>
      <c r="C20" s="95" t="s">
        <v>2355</v>
      </c>
      <c r="D20" s="95" t="s">
        <v>2356</v>
      </c>
      <c r="E20" s="247">
        <v>468311.0</v>
      </c>
      <c r="F20" s="95" t="s">
        <v>2357</v>
      </c>
      <c r="G20" s="95" t="s">
        <v>2231</v>
      </c>
      <c r="J20" s="247">
        <v>0.57</v>
      </c>
      <c r="K20" s="112"/>
      <c r="L20" s="112"/>
      <c r="M20" s="112"/>
      <c r="N20" s="112"/>
      <c r="O20" s="112"/>
      <c r="P20" s="112"/>
      <c r="Q20" s="95" t="s">
        <v>1638</v>
      </c>
      <c r="R20" s="112"/>
      <c r="S20" s="95" t="s">
        <v>2252</v>
      </c>
      <c r="U20" s="95" t="s">
        <v>2253</v>
      </c>
      <c r="V20" s="95" t="s">
        <v>2254</v>
      </c>
      <c r="W20" s="95" t="s">
        <v>2255</v>
      </c>
      <c r="X20" s="95" t="s">
        <v>2256</v>
      </c>
      <c r="Y20" s="248" t="s">
        <v>2358</v>
      </c>
      <c r="Z20" s="248" t="s">
        <v>2238</v>
      </c>
      <c r="AA20" s="248" t="s">
        <v>2359</v>
      </c>
      <c r="AD20" s="247">
        <v>1.39529677E8</v>
      </c>
      <c r="AE20" s="247">
        <v>4.41570412E8</v>
      </c>
      <c r="AF20" s="112"/>
      <c r="AG20" s="112"/>
      <c r="AH20" s="112"/>
      <c r="AI20" s="112"/>
      <c r="AJ20" s="112"/>
      <c r="AK20" s="112"/>
      <c r="AL20" s="247">
        <v>1.0</v>
      </c>
      <c r="AM20" s="95" t="s">
        <v>2240</v>
      </c>
      <c r="AN20" s="95" t="s">
        <v>2241</v>
      </c>
      <c r="AO20" s="95" t="s">
        <v>1637</v>
      </c>
      <c r="AP20" s="95" t="s">
        <v>1649</v>
      </c>
      <c r="AQ20" s="95" t="s">
        <v>1650</v>
      </c>
      <c r="AR20" s="95" t="s">
        <v>1651</v>
      </c>
      <c r="AT20" s="112"/>
      <c r="AU20" s="112"/>
      <c r="AV20" s="112"/>
      <c r="AW20" s="112"/>
      <c r="AX20" s="112"/>
    </row>
    <row r="21">
      <c r="A21" s="247">
        <v>967124.0</v>
      </c>
      <c r="B21" s="95" t="s">
        <v>2360</v>
      </c>
      <c r="C21" s="95" t="s">
        <v>2361</v>
      </c>
      <c r="D21" s="95" t="s">
        <v>2362</v>
      </c>
      <c r="E21" s="247">
        <v>468314.0</v>
      </c>
      <c r="F21" s="95" t="s">
        <v>2363</v>
      </c>
      <c r="G21" s="95" t="s">
        <v>2231</v>
      </c>
      <c r="J21" s="247">
        <v>0.58</v>
      </c>
      <c r="K21" s="112"/>
      <c r="L21" s="112"/>
      <c r="M21" s="112"/>
      <c r="N21" s="112"/>
      <c r="O21" s="112"/>
      <c r="P21" s="112"/>
      <c r="Q21" s="95" t="s">
        <v>1638</v>
      </c>
      <c r="R21" s="112"/>
      <c r="S21" s="95" t="s">
        <v>2252</v>
      </c>
      <c r="U21" s="95" t="s">
        <v>2253</v>
      </c>
      <c r="V21" s="95" t="s">
        <v>2254</v>
      </c>
      <c r="W21" s="95" t="s">
        <v>2255</v>
      </c>
      <c r="X21" s="95" t="s">
        <v>2256</v>
      </c>
      <c r="Y21" s="248" t="s">
        <v>2364</v>
      </c>
      <c r="Z21" s="248" t="s">
        <v>2238</v>
      </c>
      <c r="AA21" s="248" t="s">
        <v>2365</v>
      </c>
      <c r="AD21" s="247">
        <v>1.39529607E8</v>
      </c>
      <c r="AE21" s="247">
        <v>4.41570415E8</v>
      </c>
      <c r="AF21" s="112"/>
      <c r="AG21" s="112"/>
      <c r="AH21" s="112"/>
      <c r="AI21" s="112"/>
      <c r="AJ21" s="112"/>
      <c r="AK21" s="112"/>
      <c r="AL21" s="247">
        <v>1.0</v>
      </c>
      <c r="AM21" s="95" t="s">
        <v>2240</v>
      </c>
      <c r="AN21" s="95" t="s">
        <v>2241</v>
      </c>
      <c r="AO21" s="95" t="s">
        <v>1637</v>
      </c>
      <c r="AP21" s="95" t="s">
        <v>1649</v>
      </c>
      <c r="AQ21" s="95" t="s">
        <v>1650</v>
      </c>
      <c r="AR21" s="95" t="s">
        <v>1651</v>
      </c>
      <c r="AT21" s="112"/>
      <c r="AU21" s="112"/>
      <c r="AV21" s="112"/>
      <c r="AW21" s="112"/>
      <c r="AX21" s="112"/>
    </row>
    <row r="22">
      <c r="A22" s="247">
        <v>967122.0</v>
      </c>
      <c r="B22" s="95" t="s">
        <v>2366</v>
      </c>
      <c r="C22" s="95" t="s">
        <v>2367</v>
      </c>
      <c r="D22" s="95" t="s">
        <v>2368</v>
      </c>
      <c r="E22" s="247">
        <v>468313.0</v>
      </c>
      <c r="F22" s="95" t="s">
        <v>2369</v>
      </c>
      <c r="G22" s="95" t="s">
        <v>2231</v>
      </c>
      <c r="J22" s="247">
        <v>0.58</v>
      </c>
      <c r="K22" s="112"/>
      <c r="L22" s="112"/>
      <c r="M22" s="112"/>
      <c r="N22" s="112"/>
      <c r="O22" s="112"/>
      <c r="P22" s="112"/>
      <c r="Q22" s="95" t="s">
        <v>1638</v>
      </c>
      <c r="R22" s="112"/>
      <c r="S22" s="95" t="s">
        <v>2252</v>
      </c>
      <c r="U22" s="95" t="s">
        <v>2253</v>
      </c>
      <c r="V22" s="95" t="s">
        <v>2254</v>
      </c>
      <c r="W22" s="95" t="s">
        <v>2255</v>
      </c>
      <c r="X22" s="95" t="s">
        <v>2256</v>
      </c>
      <c r="Y22" s="248" t="s">
        <v>2370</v>
      </c>
      <c r="Z22" s="248" t="s">
        <v>2238</v>
      </c>
      <c r="AA22" s="248" t="s">
        <v>2371</v>
      </c>
      <c r="AD22" s="247">
        <v>1.39529657E8</v>
      </c>
      <c r="AE22" s="247">
        <v>4.41570414E8</v>
      </c>
      <c r="AF22" s="112"/>
      <c r="AG22" s="112"/>
      <c r="AH22" s="112"/>
      <c r="AI22" s="112"/>
      <c r="AJ22" s="112"/>
      <c r="AK22" s="112"/>
      <c r="AL22" s="247">
        <v>1.0</v>
      </c>
      <c r="AM22" s="95" t="s">
        <v>2240</v>
      </c>
      <c r="AN22" s="95" t="s">
        <v>2241</v>
      </c>
      <c r="AO22" s="95" t="s">
        <v>1637</v>
      </c>
      <c r="AP22" s="95" t="s">
        <v>1649</v>
      </c>
      <c r="AQ22" s="95" t="s">
        <v>1650</v>
      </c>
      <c r="AR22" s="95" t="s">
        <v>1651</v>
      </c>
      <c r="AT22" s="112"/>
      <c r="AU22" s="112"/>
      <c r="AV22" s="112"/>
      <c r="AW22" s="112"/>
      <c r="AX22" s="112"/>
    </row>
    <row r="23">
      <c r="A23" s="247">
        <v>967098.0</v>
      </c>
      <c r="B23" s="95" t="s">
        <v>2372</v>
      </c>
      <c r="C23" s="95" t="s">
        <v>2373</v>
      </c>
      <c r="D23" s="95" t="s">
        <v>2374</v>
      </c>
      <c r="E23" s="247">
        <v>465738.0</v>
      </c>
      <c r="F23" s="95" t="s">
        <v>2375</v>
      </c>
      <c r="G23" s="95" t="s">
        <v>2231</v>
      </c>
      <c r="J23" s="247">
        <v>0.6</v>
      </c>
      <c r="K23" s="112"/>
      <c r="L23" s="112"/>
      <c r="M23" s="112"/>
      <c r="N23" s="112"/>
      <c r="O23" s="112"/>
      <c r="P23" s="112"/>
      <c r="Q23" s="95" t="s">
        <v>1638</v>
      </c>
      <c r="R23" s="112"/>
      <c r="S23" s="95" t="s">
        <v>2252</v>
      </c>
      <c r="U23" s="95" t="s">
        <v>2253</v>
      </c>
      <c r="V23" s="95" t="s">
        <v>2254</v>
      </c>
      <c r="W23" s="95" t="s">
        <v>2255</v>
      </c>
      <c r="X23" s="95" t="s">
        <v>2256</v>
      </c>
      <c r="Y23" s="248" t="s">
        <v>2376</v>
      </c>
      <c r="Z23" s="248" t="s">
        <v>2238</v>
      </c>
      <c r="AA23" s="248" t="s">
        <v>2377</v>
      </c>
      <c r="AD23" s="247">
        <v>1.39529654E8</v>
      </c>
      <c r="AE23" s="247">
        <v>4.41575448E8</v>
      </c>
      <c r="AF23" s="112"/>
      <c r="AG23" s="112"/>
      <c r="AH23" s="112"/>
      <c r="AI23" s="112"/>
      <c r="AJ23" s="112"/>
      <c r="AK23" s="112"/>
      <c r="AL23" s="247">
        <v>1.0</v>
      </c>
      <c r="AM23" s="95" t="s">
        <v>2240</v>
      </c>
      <c r="AN23" s="95" t="s">
        <v>2241</v>
      </c>
      <c r="AO23" s="95" t="s">
        <v>1637</v>
      </c>
      <c r="AP23" s="95" t="s">
        <v>1649</v>
      </c>
      <c r="AQ23" s="95" t="s">
        <v>1650</v>
      </c>
      <c r="AR23" s="95" t="s">
        <v>1651</v>
      </c>
      <c r="AT23" s="112"/>
      <c r="AU23" s="112"/>
      <c r="AV23" s="112"/>
      <c r="AW23" s="112"/>
      <c r="AX23" s="112"/>
    </row>
    <row r="24">
      <c r="A24" s="247">
        <v>1361325.0</v>
      </c>
      <c r="B24" s="95" t="s">
        <v>2378</v>
      </c>
      <c r="E24" s="247">
        <v>642374.0</v>
      </c>
      <c r="F24" s="95" t="s">
        <v>2379</v>
      </c>
      <c r="G24" s="95" t="s">
        <v>2231</v>
      </c>
      <c r="J24" s="247">
        <v>0.66</v>
      </c>
      <c r="K24" s="112"/>
      <c r="L24" s="112"/>
      <c r="M24" s="112"/>
      <c r="N24" s="112"/>
      <c r="O24" s="112"/>
      <c r="P24" s="112"/>
      <c r="Q24" s="95" t="s">
        <v>1638</v>
      </c>
      <c r="R24" s="112"/>
      <c r="S24" s="95" t="s">
        <v>2380</v>
      </c>
      <c r="U24" s="112"/>
      <c r="V24" s="95" t="s">
        <v>2381</v>
      </c>
      <c r="W24" s="95" t="s">
        <v>2382</v>
      </c>
      <c r="X24" s="95" t="s">
        <v>2383</v>
      </c>
      <c r="Y24" s="248" t="s">
        <v>2384</v>
      </c>
      <c r="Z24" s="248" t="s">
        <v>2238</v>
      </c>
      <c r="AA24" s="248" t="s">
        <v>2385</v>
      </c>
      <c r="AD24" s="247">
        <v>1.70538611E8</v>
      </c>
      <c r="AE24" s="247">
        <v>4.88875234E8</v>
      </c>
      <c r="AF24" s="112"/>
      <c r="AG24" s="112"/>
      <c r="AH24" s="112"/>
      <c r="AI24" s="112"/>
      <c r="AJ24" s="112"/>
      <c r="AK24" s="112"/>
      <c r="AL24" s="247">
        <v>1.0</v>
      </c>
      <c r="AM24" s="95" t="s">
        <v>2240</v>
      </c>
      <c r="AN24" s="95" t="s">
        <v>2241</v>
      </c>
      <c r="AO24" s="95" t="s">
        <v>1637</v>
      </c>
      <c r="AP24" s="95" t="s">
        <v>1649</v>
      </c>
      <c r="AQ24" s="95" t="s">
        <v>1650</v>
      </c>
      <c r="AR24" s="95" t="s">
        <v>1651</v>
      </c>
      <c r="AT24" s="112"/>
      <c r="AU24" s="112"/>
      <c r="AV24" s="112"/>
      <c r="AW24" s="112"/>
      <c r="AX24" s="112"/>
    </row>
    <row r="25">
      <c r="A25" s="247">
        <v>967132.0</v>
      </c>
      <c r="B25" s="95" t="s">
        <v>2386</v>
      </c>
      <c r="C25" s="95" t="s">
        <v>2387</v>
      </c>
      <c r="D25" s="95" t="s">
        <v>2388</v>
      </c>
      <c r="E25" s="247">
        <v>468318.0</v>
      </c>
      <c r="F25" s="95" t="s">
        <v>2389</v>
      </c>
      <c r="G25" s="95" t="s">
        <v>2231</v>
      </c>
      <c r="J25" s="247">
        <v>0.7</v>
      </c>
      <c r="K25" s="112"/>
      <c r="L25" s="112"/>
      <c r="M25" s="112"/>
      <c r="N25" s="112"/>
      <c r="O25" s="112"/>
      <c r="P25" s="112"/>
      <c r="Q25" s="95" t="s">
        <v>1638</v>
      </c>
      <c r="R25" s="112"/>
      <c r="S25" s="95" t="s">
        <v>2252</v>
      </c>
      <c r="U25" s="95" t="s">
        <v>2253</v>
      </c>
      <c r="V25" s="95" t="s">
        <v>2254</v>
      </c>
      <c r="W25" s="95" t="s">
        <v>2255</v>
      </c>
      <c r="X25" s="95" t="s">
        <v>2256</v>
      </c>
      <c r="Y25" s="248" t="s">
        <v>2390</v>
      </c>
      <c r="Z25" s="248" t="s">
        <v>2238</v>
      </c>
      <c r="AA25" s="248" t="s">
        <v>2391</v>
      </c>
      <c r="AD25" s="247">
        <v>1.39529656E8</v>
      </c>
      <c r="AE25" s="247">
        <v>4.41570419E8</v>
      </c>
      <c r="AF25" s="112"/>
      <c r="AG25" s="112"/>
      <c r="AH25" s="112"/>
      <c r="AI25" s="112"/>
      <c r="AJ25" s="112"/>
      <c r="AK25" s="112"/>
      <c r="AL25" s="247">
        <v>1.0</v>
      </c>
      <c r="AM25" s="95" t="s">
        <v>2240</v>
      </c>
      <c r="AN25" s="95" t="s">
        <v>2241</v>
      </c>
      <c r="AO25" s="95" t="s">
        <v>1637</v>
      </c>
      <c r="AP25" s="95" t="s">
        <v>1649</v>
      </c>
      <c r="AQ25" s="95" t="s">
        <v>1650</v>
      </c>
      <c r="AR25" s="95" t="s">
        <v>1651</v>
      </c>
      <c r="AT25" s="112"/>
      <c r="AU25" s="112"/>
      <c r="AV25" s="112"/>
      <c r="AW25" s="112"/>
      <c r="AX25" s="112"/>
    </row>
    <row r="26">
      <c r="A26" s="247">
        <v>967112.0</v>
      </c>
      <c r="B26" s="95" t="s">
        <v>2392</v>
      </c>
      <c r="C26" s="95" t="s">
        <v>2393</v>
      </c>
      <c r="D26" s="95" t="s">
        <v>2394</v>
      </c>
      <c r="E26" s="247">
        <v>468308.0</v>
      </c>
      <c r="F26" s="95" t="s">
        <v>2395</v>
      </c>
      <c r="G26" s="95" t="s">
        <v>2231</v>
      </c>
      <c r="J26" s="247">
        <v>0.76</v>
      </c>
      <c r="K26" s="112"/>
      <c r="L26" s="112"/>
      <c r="M26" s="112"/>
      <c r="N26" s="112"/>
      <c r="O26" s="112"/>
      <c r="P26" s="112"/>
      <c r="Q26" s="95" t="s">
        <v>1638</v>
      </c>
      <c r="R26" s="112"/>
      <c r="S26" s="95" t="s">
        <v>2252</v>
      </c>
      <c r="U26" s="95" t="s">
        <v>2253</v>
      </c>
      <c r="V26" s="95" t="s">
        <v>2254</v>
      </c>
      <c r="W26" s="95" t="s">
        <v>2255</v>
      </c>
      <c r="X26" s="95" t="s">
        <v>2256</v>
      </c>
      <c r="Y26" s="248" t="s">
        <v>2396</v>
      </c>
      <c r="Z26" s="248" t="s">
        <v>2238</v>
      </c>
      <c r="AA26" s="248" t="s">
        <v>2397</v>
      </c>
      <c r="AD26" s="247">
        <v>1.39529653E8</v>
      </c>
      <c r="AE26" s="247">
        <v>4.41570409E8</v>
      </c>
      <c r="AF26" s="112"/>
      <c r="AG26" s="112"/>
      <c r="AH26" s="112"/>
      <c r="AI26" s="112"/>
      <c r="AJ26" s="112"/>
      <c r="AK26" s="112"/>
      <c r="AL26" s="247">
        <v>1.0</v>
      </c>
      <c r="AM26" s="95" t="s">
        <v>2240</v>
      </c>
      <c r="AN26" s="95" t="s">
        <v>2241</v>
      </c>
      <c r="AO26" s="95" t="s">
        <v>1637</v>
      </c>
      <c r="AP26" s="95" t="s">
        <v>1649</v>
      </c>
      <c r="AQ26" s="95" t="s">
        <v>1650</v>
      </c>
      <c r="AR26" s="95" t="s">
        <v>1651</v>
      </c>
      <c r="AT26" s="112"/>
      <c r="AU26" s="112"/>
      <c r="AV26" s="112"/>
      <c r="AW26" s="112"/>
      <c r="AX26" s="112"/>
    </row>
    <row r="27">
      <c r="A27" s="247">
        <v>967110.0</v>
      </c>
      <c r="B27" s="95" t="s">
        <v>2398</v>
      </c>
      <c r="C27" s="95" t="s">
        <v>2399</v>
      </c>
      <c r="D27" s="95" t="s">
        <v>2400</v>
      </c>
      <c r="E27" s="247">
        <v>468307.0</v>
      </c>
      <c r="F27" s="95" t="s">
        <v>2401</v>
      </c>
      <c r="G27" s="95" t="s">
        <v>2231</v>
      </c>
      <c r="J27" s="247">
        <v>0.78</v>
      </c>
      <c r="K27" s="112"/>
      <c r="L27" s="112"/>
      <c r="M27" s="112"/>
      <c r="N27" s="112"/>
      <c r="O27" s="112"/>
      <c r="P27" s="112"/>
      <c r="Q27" s="95" t="s">
        <v>1638</v>
      </c>
      <c r="R27" s="112"/>
      <c r="S27" s="95" t="s">
        <v>2252</v>
      </c>
      <c r="U27" s="95" t="s">
        <v>2253</v>
      </c>
      <c r="V27" s="95" t="s">
        <v>2254</v>
      </c>
      <c r="W27" s="95" t="s">
        <v>2255</v>
      </c>
      <c r="X27" s="95" t="s">
        <v>2256</v>
      </c>
      <c r="Y27" s="248" t="s">
        <v>2402</v>
      </c>
      <c r="Z27" s="248" t="s">
        <v>2238</v>
      </c>
      <c r="AA27" s="248" t="s">
        <v>2403</v>
      </c>
      <c r="AD27" s="247">
        <v>1.39529689E8</v>
      </c>
      <c r="AE27" s="247">
        <v>4.41570408E8</v>
      </c>
      <c r="AF27" s="112"/>
      <c r="AG27" s="112"/>
      <c r="AH27" s="112"/>
      <c r="AI27" s="112"/>
      <c r="AJ27" s="112"/>
      <c r="AK27" s="112"/>
      <c r="AL27" s="247">
        <v>1.0</v>
      </c>
      <c r="AM27" s="95" t="s">
        <v>2240</v>
      </c>
      <c r="AN27" s="95" t="s">
        <v>2241</v>
      </c>
      <c r="AO27" s="95" t="s">
        <v>1637</v>
      </c>
      <c r="AP27" s="95" t="s">
        <v>1649</v>
      </c>
      <c r="AQ27" s="95" t="s">
        <v>1650</v>
      </c>
      <c r="AR27" s="95" t="s">
        <v>1651</v>
      </c>
      <c r="AT27" s="112"/>
      <c r="AU27" s="112"/>
      <c r="AV27" s="112"/>
      <c r="AW27" s="112"/>
      <c r="AX27" s="112"/>
    </row>
    <row r="28">
      <c r="A28" s="247">
        <v>1041712.0</v>
      </c>
      <c r="B28" s="95" t="s">
        <v>2404</v>
      </c>
      <c r="E28" s="247">
        <v>499814.0</v>
      </c>
      <c r="F28" s="95" t="s">
        <v>2405</v>
      </c>
      <c r="G28" s="95" t="s">
        <v>2231</v>
      </c>
      <c r="J28" s="247">
        <v>0.79</v>
      </c>
      <c r="K28" s="112"/>
      <c r="L28" s="112"/>
      <c r="M28" s="112"/>
      <c r="N28" s="112"/>
      <c r="O28" s="112"/>
      <c r="P28" s="112"/>
      <c r="Q28" s="95" t="s">
        <v>1638</v>
      </c>
      <c r="R28" s="112"/>
      <c r="S28" s="95" t="s">
        <v>2232</v>
      </c>
      <c r="U28" s="95" t="s">
        <v>2233</v>
      </c>
      <c r="V28" s="95" t="s">
        <v>2234</v>
      </c>
      <c r="W28" s="95" t="s">
        <v>2235</v>
      </c>
      <c r="X28" s="95" t="s">
        <v>2236</v>
      </c>
      <c r="Y28" s="248" t="s">
        <v>2406</v>
      </c>
      <c r="Z28" s="248" t="s">
        <v>2238</v>
      </c>
      <c r="AA28" s="248" t="s">
        <v>2407</v>
      </c>
      <c r="AD28" s="247">
        <v>1.34283247E8</v>
      </c>
      <c r="AE28" s="247">
        <v>4.59072647E8</v>
      </c>
      <c r="AF28" s="112"/>
      <c r="AG28" s="112"/>
      <c r="AH28" s="112"/>
      <c r="AI28" s="112"/>
      <c r="AJ28" s="112"/>
      <c r="AK28" s="112"/>
      <c r="AL28" s="247">
        <v>1.0</v>
      </c>
      <c r="AM28" s="95" t="s">
        <v>2240</v>
      </c>
      <c r="AN28" s="95" t="s">
        <v>2241</v>
      </c>
      <c r="AO28" s="95" t="s">
        <v>1637</v>
      </c>
      <c r="AP28" s="95" t="s">
        <v>1649</v>
      </c>
      <c r="AQ28" s="95" t="s">
        <v>1650</v>
      </c>
      <c r="AR28" s="95" t="s">
        <v>1651</v>
      </c>
      <c r="AT28" s="112"/>
      <c r="AU28" s="112"/>
      <c r="AV28" s="112"/>
      <c r="AW28" s="112"/>
      <c r="AX28" s="112"/>
    </row>
    <row r="29">
      <c r="A29" s="247">
        <v>967126.0</v>
      </c>
      <c r="B29" s="95" t="s">
        <v>2408</v>
      </c>
      <c r="C29" s="95" t="s">
        <v>2409</v>
      </c>
      <c r="D29" s="95" t="s">
        <v>2410</v>
      </c>
      <c r="E29" s="247">
        <v>468315.0</v>
      </c>
      <c r="F29" s="95" t="s">
        <v>2411</v>
      </c>
      <c r="G29" s="95" t="s">
        <v>2231</v>
      </c>
      <c r="J29" s="247">
        <v>0.82</v>
      </c>
      <c r="K29" s="112"/>
      <c r="L29" s="112"/>
      <c r="M29" s="112"/>
      <c r="N29" s="112"/>
      <c r="O29" s="112"/>
      <c r="P29" s="112"/>
      <c r="Q29" s="95" t="s">
        <v>1638</v>
      </c>
      <c r="R29" s="112"/>
      <c r="S29" s="95" t="s">
        <v>2252</v>
      </c>
      <c r="U29" s="95" t="s">
        <v>2253</v>
      </c>
      <c r="V29" s="95" t="s">
        <v>2254</v>
      </c>
      <c r="W29" s="95" t="s">
        <v>2255</v>
      </c>
      <c r="X29" s="95" t="s">
        <v>2256</v>
      </c>
      <c r="Y29" s="248" t="s">
        <v>2412</v>
      </c>
      <c r="Z29" s="248" t="s">
        <v>2238</v>
      </c>
      <c r="AA29" s="248" t="s">
        <v>2413</v>
      </c>
      <c r="AD29" s="247">
        <v>1.39529614E8</v>
      </c>
      <c r="AE29" s="247">
        <v>4.41570416E8</v>
      </c>
      <c r="AF29" s="112"/>
      <c r="AG29" s="112"/>
      <c r="AH29" s="112"/>
      <c r="AI29" s="112"/>
      <c r="AJ29" s="112"/>
      <c r="AK29" s="112"/>
      <c r="AL29" s="247">
        <v>1.0</v>
      </c>
      <c r="AM29" s="95" t="s">
        <v>2240</v>
      </c>
      <c r="AN29" s="95" t="s">
        <v>2241</v>
      </c>
      <c r="AO29" s="95" t="s">
        <v>1637</v>
      </c>
      <c r="AP29" s="95" t="s">
        <v>1649</v>
      </c>
      <c r="AQ29" s="95" t="s">
        <v>1650</v>
      </c>
      <c r="AR29" s="95" t="s">
        <v>1651</v>
      </c>
      <c r="AT29" s="112"/>
      <c r="AU29" s="112"/>
      <c r="AV29" s="112"/>
      <c r="AW29" s="112"/>
      <c r="AX29" s="112"/>
    </row>
    <row r="30">
      <c r="A30" s="247">
        <v>967116.0</v>
      </c>
      <c r="B30" s="95" t="s">
        <v>2414</v>
      </c>
      <c r="C30" s="95" t="s">
        <v>2415</v>
      </c>
      <c r="D30" s="95" t="s">
        <v>2416</v>
      </c>
      <c r="E30" s="247">
        <v>468310.0</v>
      </c>
      <c r="F30" s="95" t="s">
        <v>2417</v>
      </c>
      <c r="G30" s="95" t="s">
        <v>2231</v>
      </c>
      <c r="J30" s="247">
        <v>0.86</v>
      </c>
      <c r="K30" s="112"/>
      <c r="L30" s="112"/>
      <c r="M30" s="112"/>
      <c r="N30" s="112"/>
      <c r="O30" s="112"/>
      <c r="P30" s="112"/>
      <c r="Q30" s="95" t="s">
        <v>1638</v>
      </c>
      <c r="R30" s="112"/>
      <c r="S30" s="95" t="s">
        <v>2252</v>
      </c>
      <c r="U30" s="95" t="s">
        <v>2253</v>
      </c>
      <c r="V30" s="95" t="s">
        <v>2254</v>
      </c>
      <c r="W30" s="95" t="s">
        <v>2255</v>
      </c>
      <c r="X30" s="95" t="s">
        <v>2256</v>
      </c>
      <c r="Y30" s="248" t="s">
        <v>2418</v>
      </c>
      <c r="Z30" s="248" t="s">
        <v>2238</v>
      </c>
      <c r="AA30" s="248" t="s">
        <v>2419</v>
      </c>
      <c r="AD30" s="247">
        <v>1.39529684E8</v>
      </c>
      <c r="AE30" s="247">
        <v>4.41570411E8</v>
      </c>
      <c r="AF30" s="112"/>
      <c r="AG30" s="112"/>
      <c r="AH30" s="112"/>
      <c r="AI30" s="112"/>
      <c r="AJ30" s="112"/>
      <c r="AK30" s="112"/>
      <c r="AL30" s="247">
        <v>1.0</v>
      </c>
      <c r="AM30" s="95" t="s">
        <v>2240</v>
      </c>
      <c r="AN30" s="95" t="s">
        <v>2241</v>
      </c>
      <c r="AO30" s="95" t="s">
        <v>1637</v>
      </c>
      <c r="AP30" s="95" t="s">
        <v>1649</v>
      </c>
      <c r="AQ30" s="95" t="s">
        <v>1650</v>
      </c>
      <c r="AR30" s="95" t="s">
        <v>1651</v>
      </c>
      <c r="AT30" s="112"/>
      <c r="AU30" s="112"/>
      <c r="AV30" s="112"/>
      <c r="AW30" s="112"/>
      <c r="AX30" s="112"/>
    </row>
    <row r="31">
      <c r="A31" s="247">
        <v>967114.0</v>
      </c>
      <c r="B31" s="95" t="s">
        <v>2420</v>
      </c>
      <c r="C31" s="95" t="s">
        <v>2421</v>
      </c>
      <c r="D31" s="95" t="s">
        <v>2422</v>
      </c>
      <c r="E31" s="247">
        <v>468309.0</v>
      </c>
      <c r="F31" s="95" t="s">
        <v>2423</v>
      </c>
      <c r="G31" s="95" t="s">
        <v>2231</v>
      </c>
      <c r="J31" s="247">
        <v>0.9</v>
      </c>
      <c r="K31" s="112"/>
      <c r="L31" s="112"/>
      <c r="M31" s="112"/>
      <c r="N31" s="112"/>
      <c r="O31" s="112"/>
      <c r="P31" s="112"/>
      <c r="Q31" s="95" t="s">
        <v>1638</v>
      </c>
      <c r="R31" s="112"/>
      <c r="S31" s="95" t="s">
        <v>2252</v>
      </c>
      <c r="U31" s="95" t="s">
        <v>2253</v>
      </c>
      <c r="V31" s="95" t="s">
        <v>2254</v>
      </c>
      <c r="W31" s="95" t="s">
        <v>2255</v>
      </c>
      <c r="X31" s="95" t="s">
        <v>2256</v>
      </c>
      <c r="Y31" s="248" t="s">
        <v>2424</v>
      </c>
      <c r="Z31" s="248" t="s">
        <v>2238</v>
      </c>
      <c r="AA31" s="248" t="s">
        <v>2425</v>
      </c>
      <c r="AD31" s="247">
        <v>1.39529613E8</v>
      </c>
      <c r="AE31" s="247">
        <v>4.4157041E8</v>
      </c>
      <c r="AF31" s="112"/>
      <c r="AG31" s="112"/>
      <c r="AH31" s="112"/>
      <c r="AI31" s="112"/>
      <c r="AJ31" s="112"/>
      <c r="AK31" s="112"/>
      <c r="AL31" s="247">
        <v>1.0</v>
      </c>
      <c r="AM31" s="95" t="s">
        <v>2240</v>
      </c>
      <c r="AN31" s="95" t="s">
        <v>2241</v>
      </c>
      <c r="AO31" s="95" t="s">
        <v>1637</v>
      </c>
      <c r="AP31" s="95" t="s">
        <v>1649</v>
      </c>
      <c r="AQ31" s="95" t="s">
        <v>1650</v>
      </c>
      <c r="AR31" s="95" t="s">
        <v>1651</v>
      </c>
      <c r="AT31" s="112"/>
      <c r="AU31" s="112"/>
      <c r="AV31" s="112"/>
      <c r="AW31" s="112"/>
      <c r="AX31" s="112"/>
    </row>
    <row r="32">
      <c r="A32" s="247">
        <v>967120.0</v>
      </c>
      <c r="B32" s="95" t="s">
        <v>2426</v>
      </c>
      <c r="C32" s="95" t="s">
        <v>2427</v>
      </c>
      <c r="D32" s="95" t="s">
        <v>2428</v>
      </c>
      <c r="E32" s="247">
        <v>468312.0</v>
      </c>
      <c r="F32" s="95" t="s">
        <v>2429</v>
      </c>
      <c r="G32" s="95" t="s">
        <v>2231</v>
      </c>
      <c r="J32" s="247">
        <v>0.93</v>
      </c>
      <c r="K32" s="112"/>
      <c r="L32" s="112"/>
      <c r="M32" s="112"/>
      <c r="N32" s="112"/>
      <c r="O32" s="112"/>
      <c r="P32" s="112"/>
      <c r="Q32" s="95" t="s">
        <v>1638</v>
      </c>
      <c r="R32" s="112"/>
      <c r="S32" s="95" t="s">
        <v>2252</v>
      </c>
      <c r="U32" s="95" t="s">
        <v>2253</v>
      </c>
      <c r="V32" s="95" t="s">
        <v>2254</v>
      </c>
      <c r="W32" s="95" t="s">
        <v>2255</v>
      </c>
      <c r="X32" s="95" t="s">
        <v>2256</v>
      </c>
      <c r="Y32" s="248" t="s">
        <v>2430</v>
      </c>
      <c r="Z32" s="248" t="s">
        <v>2238</v>
      </c>
      <c r="AA32" s="248" t="s">
        <v>2431</v>
      </c>
      <c r="AD32" s="247">
        <v>1.39529609E8</v>
      </c>
      <c r="AE32" s="247">
        <v>4.41570413E8</v>
      </c>
      <c r="AF32" s="112"/>
      <c r="AG32" s="112"/>
      <c r="AH32" s="112"/>
      <c r="AI32" s="112"/>
      <c r="AJ32" s="112"/>
      <c r="AK32" s="112"/>
      <c r="AL32" s="247">
        <v>1.0</v>
      </c>
      <c r="AM32" s="95" t="s">
        <v>2240</v>
      </c>
      <c r="AN32" s="95" t="s">
        <v>2241</v>
      </c>
      <c r="AO32" s="95" t="s">
        <v>1637</v>
      </c>
      <c r="AP32" s="95" t="s">
        <v>1649</v>
      </c>
      <c r="AQ32" s="95" t="s">
        <v>1650</v>
      </c>
      <c r="AR32" s="95" t="s">
        <v>1651</v>
      </c>
      <c r="AT32" s="112"/>
      <c r="AU32" s="112"/>
      <c r="AV32" s="112"/>
      <c r="AW32" s="112"/>
      <c r="AX32" s="112"/>
    </row>
    <row r="33">
      <c r="A33" s="247">
        <v>967128.0</v>
      </c>
      <c r="B33" s="95" t="s">
        <v>2432</v>
      </c>
      <c r="C33" s="95" t="s">
        <v>2433</v>
      </c>
      <c r="D33" s="95" t="s">
        <v>2434</v>
      </c>
      <c r="E33" s="247">
        <v>468316.0</v>
      </c>
      <c r="F33" s="95" t="s">
        <v>2435</v>
      </c>
      <c r="G33" s="95" t="s">
        <v>2231</v>
      </c>
      <c r="J33" s="247">
        <v>0.95</v>
      </c>
      <c r="K33" s="112"/>
      <c r="L33" s="112"/>
      <c r="M33" s="112"/>
      <c r="N33" s="112"/>
      <c r="O33" s="112"/>
      <c r="P33" s="112"/>
      <c r="Q33" s="95" t="s">
        <v>1638</v>
      </c>
      <c r="R33" s="112"/>
      <c r="S33" s="95" t="s">
        <v>2252</v>
      </c>
      <c r="U33" s="95" t="s">
        <v>2253</v>
      </c>
      <c r="V33" s="95" t="s">
        <v>2254</v>
      </c>
      <c r="W33" s="95" t="s">
        <v>2255</v>
      </c>
      <c r="X33" s="95" t="s">
        <v>2256</v>
      </c>
      <c r="Y33" s="248" t="s">
        <v>2436</v>
      </c>
      <c r="Z33" s="248" t="s">
        <v>2238</v>
      </c>
      <c r="AA33" s="248" t="s">
        <v>2437</v>
      </c>
      <c r="AD33" s="247">
        <v>1.39529618E8</v>
      </c>
      <c r="AE33" s="247">
        <v>4.41570417E8</v>
      </c>
      <c r="AF33" s="112"/>
      <c r="AG33" s="112"/>
      <c r="AH33" s="112"/>
      <c r="AI33" s="112"/>
      <c r="AJ33" s="112"/>
      <c r="AK33" s="112"/>
      <c r="AL33" s="247">
        <v>1.0</v>
      </c>
      <c r="AM33" s="95" t="s">
        <v>2240</v>
      </c>
      <c r="AN33" s="95" t="s">
        <v>2241</v>
      </c>
      <c r="AO33" s="95" t="s">
        <v>1637</v>
      </c>
      <c r="AP33" s="95" t="s">
        <v>1649</v>
      </c>
      <c r="AQ33" s="95" t="s">
        <v>1650</v>
      </c>
      <c r="AR33" s="95" t="s">
        <v>1651</v>
      </c>
      <c r="AT33" s="112"/>
      <c r="AU33" s="112"/>
      <c r="AV33" s="112"/>
      <c r="AW33" s="112"/>
      <c r="AX33" s="112"/>
    </row>
    <row r="34">
      <c r="A34" s="247">
        <v>967094.0</v>
      </c>
      <c r="B34" s="95" t="s">
        <v>2438</v>
      </c>
      <c r="C34" s="95" t="s">
        <v>2439</v>
      </c>
      <c r="D34" s="95" t="s">
        <v>2440</v>
      </c>
      <c r="E34" s="247">
        <v>465727.0</v>
      </c>
      <c r="F34" s="95" t="s">
        <v>2441</v>
      </c>
      <c r="G34" s="95" t="s">
        <v>2231</v>
      </c>
      <c r="J34" s="247">
        <v>0.99</v>
      </c>
      <c r="K34" s="112"/>
      <c r="L34" s="112"/>
      <c r="M34" s="112"/>
      <c r="N34" s="112"/>
      <c r="O34" s="112"/>
      <c r="P34" s="112"/>
      <c r="Q34" s="95" t="s">
        <v>1638</v>
      </c>
      <c r="R34" s="112"/>
      <c r="S34" s="95" t="s">
        <v>2252</v>
      </c>
      <c r="U34" s="95" t="s">
        <v>2253</v>
      </c>
      <c r="V34" s="95" t="s">
        <v>2254</v>
      </c>
      <c r="W34" s="95" t="s">
        <v>2255</v>
      </c>
      <c r="X34" s="95" t="s">
        <v>2256</v>
      </c>
      <c r="Y34" s="248" t="s">
        <v>2442</v>
      </c>
      <c r="Z34" s="248" t="s">
        <v>2238</v>
      </c>
      <c r="AA34" s="248" t="s">
        <v>2443</v>
      </c>
      <c r="AD34" s="247">
        <v>1.34558511E8</v>
      </c>
      <c r="AE34" s="247">
        <v>4.41575437E8</v>
      </c>
      <c r="AF34" s="112"/>
      <c r="AG34" s="112"/>
      <c r="AH34" s="112"/>
      <c r="AI34" s="112"/>
      <c r="AJ34" s="112"/>
      <c r="AK34" s="112"/>
      <c r="AL34" s="247">
        <v>1.0</v>
      </c>
      <c r="AM34" s="95" t="s">
        <v>2240</v>
      </c>
      <c r="AN34" s="95" t="s">
        <v>2241</v>
      </c>
      <c r="AO34" s="95" t="s">
        <v>1637</v>
      </c>
      <c r="AP34" s="95" t="s">
        <v>1649</v>
      </c>
      <c r="AQ34" s="95" t="s">
        <v>1650</v>
      </c>
      <c r="AR34" s="95" t="s">
        <v>1651</v>
      </c>
      <c r="AT34" s="112"/>
      <c r="AU34" s="112"/>
      <c r="AV34" s="112"/>
      <c r="AW34" s="112"/>
      <c r="AX34" s="112"/>
    </row>
    <row r="35">
      <c r="A35" s="247">
        <v>967100.0</v>
      </c>
      <c r="B35" s="95" t="s">
        <v>2444</v>
      </c>
      <c r="C35" s="95" t="s">
        <v>2445</v>
      </c>
      <c r="D35" s="95" t="s">
        <v>2446</v>
      </c>
      <c r="E35" s="247">
        <v>465748.0</v>
      </c>
      <c r="F35" s="95" t="s">
        <v>2447</v>
      </c>
      <c r="G35" s="95" t="s">
        <v>2231</v>
      </c>
      <c r="J35" s="247">
        <v>0.99</v>
      </c>
      <c r="K35" s="112"/>
      <c r="L35" s="112"/>
      <c r="M35" s="112"/>
      <c r="N35" s="112"/>
      <c r="O35" s="112"/>
      <c r="P35" s="112"/>
      <c r="Q35" s="95" t="s">
        <v>1638</v>
      </c>
      <c r="R35" s="112"/>
      <c r="S35" s="95" t="s">
        <v>2252</v>
      </c>
      <c r="U35" s="95" t="s">
        <v>2253</v>
      </c>
      <c r="V35" s="95" t="s">
        <v>2254</v>
      </c>
      <c r="W35" s="95" t="s">
        <v>2255</v>
      </c>
      <c r="X35" s="95" t="s">
        <v>2256</v>
      </c>
      <c r="Y35" s="248" t="s">
        <v>2448</v>
      </c>
      <c r="Z35" s="248" t="s">
        <v>2238</v>
      </c>
      <c r="AA35" s="248" t="s">
        <v>2449</v>
      </c>
      <c r="AD35" s="247">
        <v>1.34558471E8</v>
      </c>
      <c r="AE35" s="247">
        <v>4.41575458E8</v>
      </c>
      <c r="AF35" s="112"/>
      <c r="AG35" s="112"/>
      <c r="AH35" s="112"/>
      <c r="AI35" s="112"/>
      <c r="AJ35" s="112"/>
      <c r="AK35" s="112"/>
      <c r="AL35" s="247">
        <v>1.0</v>
      </c>
      <c r="AM35" s="95" t="s">
        <v>2240</v>
      </c>
      <c r="AN35" s="95" t="s">
        <v>2241</v>
      </c>
      <c r="AO35" s="95" t="s">
        <v>1637</v>
      </c>
      <c r="AP35" s="95" t="s">
        <v>1649</v>
      </c>
      <c r="AQ35" s="95" t="s">
        <v>1650</v>
      </c>
      <c r="AR35" s="95" t="s">
        <v>1651</v>
      </c>
      <c r="AT35" s="112"/>
      <c r="AU35" s="112"/>
      <c r="AV35" s="112"/>
      <c r="AW35" s="112"/>
      <c r="AX35" s="112"/>
    </row>
    <row r="36">
      <c r="A36" s="247">
        <v>967136.0</v>
      </c>
      <c r="B36" s="95" t="s">
        <v>2450</v>
      </c>
      <c r="C36" s="95" t="s">
        <v>2451</v>
      </c>
      <c r="D36" s="95" t="s">
        <v>2452</v>
      </c>
      <c r="E36" s="247">
        <v>468320.0</v>
      </c>
      <c r="F36" s="95" t="s">
        <v>2453</v>
      </c>
      <c r="G36" s="95" t="s">
        <v>2231</v>
      </c>
      <c r="J36" s="247">
        <v>0.99</v>
      </c>
      <c r="K36" s="112"/>
      <c r="L36" s="112"/>
      <c r="M36" s="112"/>
      <c r="N36" s="112"/>
      <c r="O36" s="112"/>
      <c r="P36" s="112"/>
      <c r="Q36" s="95" t="s">
        <v>1638</v>
      </c>
      <c r="R36" s="112"/>
      <c r="S36" s="95" t="s">
        <v>2252</v>
      </c>
      <c r="U36" s="95" t="s">
        <v>2253</v>
      </c>
      <c r="V36" s="95" t="s">
        <v>2254</v>
      </c>
      <c r="W36" s="95" t="s">
        <v>2255</v>
      </c>
      <c r="X36" s="95" t="s">
        <v>2256</v>
      </c>
      <c r="Y36" s="248" t="s">
        <v>2454</v>
      </c>
      <c r="Z36" s="248" t="s">
        <v>2238</v>
      </c>
      <c r="AA36" s="248" t="s">
        <v>2455</v>
      </c>
      <c r="AD36" s="247">
        <v>1.39529643E8</v>
      </c>
      <c r="AE36" s="247">
        <v>4.41570421E8</v>
      </c>
      <c r="AF36" s="112"/>
      <c r="AG36" s="112"/>
      <c r="AH36" s="112"/>
      <c r="AI36" s="112"/>
      <c r="AJ36" s="112"/>
      <c r="AK36" s="112"/>
      <c r="AL36" s="247">
        <v>1.0</v>
      </c>
      <c r="AM36" s="95" t="s">
        <v>2240</v>
      </c>
      <c r="AN36" s="95" t="s">
        <v>2241</v>
      </c>
      <c r="AO36" s="95" t="s">
        <v>1637</v>
      </c>
      <c r="AP36" s="95" t="s">
        <v>1649</v>
      </c>
      <c r="AQ36" s="95" t="s">
        <v>1650</v>
      </c>
      <c r="AR36" s="95" t="s">
        <v>1651</v>
      </c>
      <c r="AT36" s="112"/>
      <c r="AU36" s="112"/>
      <c r="AV36" s="112"/>
      <c r="AW36" s="112"/>
      <c r="AX36" s="112"/>
    </row>
    <row r="37">
      <c r="A37" s="247">
        <v>967102.0</v>
      </c>
      <c r="B37" s="95" t="s">
        <v>2456</v>
      </c>
      <c r="C37" s="95" t="s">
        <v>2457</v>
      </c>
      <c r="D37" s="95" t="s">
        <v>2458</v>
      </c>
      <c r="E37" s="247">
        <v>465766.0</v>
      </c>
      <c r="F37" s="95" t="s">
        <v>2459</v>
      </c>
      <c r="G37" s="95" t="s">
        <v>2231</v>
      </c>
      <c r="J37" s="247">
        <v>1.03</v>
      </c>
      <c r="K37" s="112"/>
      <c r="L37" s="112"/>
      <c r="M37" s="112"/>
      <c r="N37" s="112"/>
      <c r="O37" s="112"/>
      <c r="P37" s="112"/>
      <c r="Q37" s="95" t="s">
        <v>1638</v>
      </c>
      <c r="R37" s="112"/>
      <c r="S37" s="95" t="s">
        <v>2252</v>
      </c>
      <c r="U37" s="95" t="s">
        <v>2253</v>
      </c>
      <c r="V37" s="95" t="s">
        <v>2254</v>
      </c>
      <c r="W37" s="95" t="s">
        <v>2255</v>
      </c>
      <c r="X37" s="95" t="s">
        <v>2256</v>
      </c>
      <c r="Y37" s="248" t="s">
        <v>2460</v>
      </c>
      <c r="Z37" s="248" t="s">
        <v>2238</v>
      </c>
      <c r="AA37" s="248" t="s">
        <v>2461</v>
      </c>
      <c r="AD37" s="247">
        <v>1.39529611E8</v>
      </c>
      <c r="AE37" s="247">
        <v>4.41575476E8</v>
      </c>
      <c r="AF37" s="112"/>
      <c r="AG37" s="112"/>
      <c r="AH37" s="112"/>
      <c r="AI37" s="112"/>
      <c r="AJ37" s="112"/>
      <c r="AK37" s="112"/>
      <c r="AL37" s="247">
        <v>1.0</v>
      </c>
      <c r="AM37" s="95" t="s">
        <v>2240</v>
      </c>
      <c r="AN37" s="95" t="s">
        <v>2241</v>
      </c>
      <c r="AO37" s="95" t="s">
        <v>1637</v>
      </c>
      <c r="AP37" s="95" t="s">
        <v>1649</v>
      </c>
      <c r="AQ37" s="95" t="s">
        <v>1650</v>
      </c>
      <c r="AR37" s="95" t="s">
        <v>1651</v>
      </c>
      <c r="AT37" s="112"/>
      <c r="AU37" s="112"/>
      <c r="AV37" s="112"/>
      <c r="AW37" s="112"/>
      <c r="AX37" s="112"/>
    </row>
    <row r="38">
      <c r="A38" s="247">
        <v>967104.0</v>
      </c>
      <c r="B38" s="95" t="s">
        <v>2462</v>
      </c>
      <c r="C38" s="95" t="s">
        <v>2463</v>
      </c>
      <c r="D38" s="95" t="s">
        <v>2464</v>
      </c>
      <c r="E38" s="247">
        <v>465767.0</v>
      </c>
      <c r="F38" s="95" t="s">
        <v>2465</v>
      </c>
      <c r="G38" s="95" t="s">
        <v>2231</v>
      </c>
      <c r="J38" s="247">
        <v>1.06</v>
      </c>
      <c r="K38" s="112"/>
      <c r="L38" s="112"/>
      <c r="M38" s="112"/>
      <c r="N38" s="112"/>
      <c r="O38" s="112"/>
      <c r="P38" s="112"/>
      <c r="Q38" s="95" t="s">
        <v>1638</v>
      </c>
      <c r="R38" s="112"/>
      <c r="S38" s="95" t="s">
        <v>2252</v>
      </c>
      <c r="U38" s="95" t="s">
        <v>2253</v>
      </c>
      <c r="V38" s="95" t="s">
        <v>2254</v>
      </c>
      <c r="W38" s="95" t="s">
        <v>2255</v>
      </c>
      <c r="X38" s="95" t="s">
        <v>2256</v>
      </c>
      <c r="Y38" s="248" t="s">
        <v>2466</v>
      </c>
      <c r="Z38" s="248" t="s">
        <v>2238</v>
      </c>
      <c r="AA38" s="248" t="s">
        <v>2467</v>
      </c>
      <c r="AD38" s="247">
        <v>1.39529645E8</v>
      </c>
      <c r="AE38" s="247">
        <v>4.41575477E8</v>
      </c>
      <c r="AF38" s="112"/>
      <c r="AG38" s="112"/>
      <c r="AH38" s="112"/>
      <c r="AI38" s="112"/>
      <c r="AJ38" s="112"/>
      <c r="AK38" s="112"/>
      <c r="AL38" s="247">
        <v>1.0</v>
      </c>
      <c r="AM38" s="95" t="s">
        <v>2240</v>
      </c>
      <c r="AN38" s="95" t="s">
        <v>2241</v>
      </c>
      <c r="AO38" s="95" t="s">
        <v>1637</v>
      </c>
      <c r="AP38" s="95" t="s">
        <v>1649</v>
      </c>
      <c r="AQ38" s="95" t="s">
        <v>1650</v>
      </c>
      <c r="AR38" s="95" t="s">
        <v>1651</v>
      </c>
      <c r="AT38" s="112"/>
      <c r="AU38" s="112"/>
      <c r="AV38" s="112"/>
      <c r="AW38" s="112"/>
      <c r="AX38" s="112"/>
    </row>
    <row r="39">
      <c r="A39" s="247">
        <v>967134.0</v>
      </c>
      <c r="B39" s="95" t="s">
        <v>2468</v>
      </c>
      <c r="C39" s="95" t="s">
        <v>2469</v>
      </c>
      <c r="D39" s="95" t="s">
        <v>2470</v>
      </c>
      <c r="E39" s="247">
        <v>468319.0</v>
      </c>
      <c r="F39" s="95" t="s">
        <v>2471</v>
      </c>
      <c r="G39" s="95" t="s">
        <v>2231</v>
      </c>
      <c r="J39" s="247">
        <v>1.1</v>
      </c>
      <c r="K39" s="112"/>
      <c r="L39" s="112"/>
      <c r="M39" s="112"/>
      <c r="N39" s="112"/>
      <c r="O39" s="112"/>
      <c r="P39" s="112"/>
      <c r="Q39" s="95" t="s">
        <v>1638</v>
      </c>
      <c r="R39" s="112"/>
      <c r="S39" s="95" t="s">
        <v>2252</v>
      </c>
      <c r="U39" s="95" t="s">
        <v>2253</v>
      </c>
      <c r="V39" s="95" t="s">
        <v>2254</v>
      </c>
      <c r="W39" s="95" t="s">
        <v>2255</v>
      </c>
      <c r="X39" s="95" t="s">
        <v>2256</v>
      </c>
      <c r="Y39" s="248" t="s">
        <v>2472</v>
      </c>
      <c r="Z39" s="248" t="s">
        <v>2238</v>
      </c>
      <c r="AA39" s="248" t="s">
        <v>2473</v>
      </c>
      <c r="AD39" s="247">
        <v>1.39529662E8</v>
      </c>
      <c r="AE39" s="247">
        <v>4.4157042E8</v>
      </c>
      <c r="AF39" s="112"/>
      <c r="AG39" s="112"/>
      <c r="AH39" s="112"/>
      <c r="AI39" s="112"/>
      <c r="AJ39" s="112"/>
      <c r="AK39" s="112"/>
      <c r="AL39" s="247">
        <v>1.0</v>
      </c>
      <c r="AM39" s="95" t="s">
        <v>2240</v>
      </c>
      <c r="AN39" s="95" t="s">
        <v>2241</v>
      </c>
      <c r="AO39" s="95" t="s">
        <v>1637</v>
      </c>
      <c r="AP39" s="95" t="s">
        <v>1649</v>
      </c>
      <c r="AQ39" s="95" t="s">
        <v>1650</v>
      </c>
      <c r="AR39" s="95" t="s">
        <v>1651</v>
      </c>
      <c r="AT39" s="112"/>
      <c r="AU39" s="112"/>
      <c r="AV39" s="112"/>
      <c r="AW39" s="112"/>
      <c r="AX39" s="112"/>
    </row>
    <row r="40">
      <c r="A40" s="247">
        <v>967130.0</v>
      </c>
      <c r="B40" s="95" t="s">
        <v>2474</v>
      </c>
      <c r="C40" s="95" t="s">
        <v>2475</v>
      </c>
      <c r="D40" s="95" t="s">
        <v>2476</v>
      </c>
      <c r="E40" s="247">
        <v>468317.0</v>
      </c>
      <c r="F40" s="95" t="s">
        <v>2477</v>
      </c>
      <c r="G40" s="95" t="s">
        <v>2231</v>
      </c>
      <c r="J40" s="247">
        <v>1.49</v>
      </c>
      <c r="K40" s="112"/>
      <c r="L40" s="112"/>
      <c r="M40" s="112"/>
      <c r="N40" s="112"/>
      <c r="O40" s="112"/>
      <c r="P40" s="112"/>
      <c r="Q40" s="95" t="s">
        <v>1638</v>
      </c>
      <c r="R40" s="112"/>
      <c r="S40" s="95" t="s">
        <v>2252</v>
      </c>
      <c r="U40" s="95" t="s">
        <v>2253</v>
      </c>
      <c r="V40" s="95" t="s">
        <v>2254</v>
      </c>
      <c r="W40" s="95" t="s">
        <v>2255</v>
      </c>
      <c r="X40" s="95" t="s">
        <v>2256</v>
      </c>
      <c r="Y40" s="248" t="s">
        <v>2478</v>
      </c>
      <c r="Z40" s="248" t="s">
        <v>2238</v>
      </c>
      <c r="AA40" s="248" t="s">
        <v>2479</v>
      </c>
      <c r="AD40" s="247">
        <v>1.3455848E8</v>
      </c>
      <c r="AE40" s="247">
        <v>4.41570418E8</v>
      </c>
      <c r="AF40" s="112"/>
      <c r="AG40" s="112"/>
      <c r="AH40" s="112"/>
      <c r="AI40" s="112"/>
      <c r="AJ40" s="112"/>
      <c r="AK40" s="112"/>
      <c r="AL40" s="247">
        <v>1.0</v>
      </c>
      <c r="AM40" s="95" t="s">
        <v>2240</v>
      </c>
      <c r="AN40" s="95" t="s">
        <v>2241</v>
      </c>
      <c r="AO40" s="95" t="s">
        <v>1637</v>
      </c>
      <c r="AP40" s="95" t="s">
        <v>1649</v>
      </c>
      <c r="AQ40" s="95" t="s">
        <v>1650</v>
      </c>
      <c r="AR40" s="95" t="s">
        <v>1651</v>
      </c>
      <c r="AT40" s="112"/>
      <c r="AU40" s="112"/>
      <c r="AV40" s="112"/>
      <c r="AW40" s="112"/>
      <c r="AX40" s="112"/>
    </row>
    <row r="41">
      <c r="A41" s="247">
        <v>1361324.0</v>
      </c>
      <c r="B41" s="95" t="s">
        <v>2480</v>
      </c>
      <c r="E41" s="247">
        <v>642373.0</v>
      </c>
      <c r="F41" s="95" t="s">
        <v>2481</v>
      </c>
      <c r="G41" s="95" t="s">
        <v>2231</v>
      </c>
      <c r="J41" s="247">
        <v>1.5</v>
      </c>
      <c r="K41" s="112"/>
      <c r="L41" s="112"/>
      <c r="M41" s="112"/>
      <c r="N41" s="112"/>
      <c r="O41" s="112"/>
      <c r="P41" s="112"/>
      <c r="Q41" s="95" t="s">
        <v>1638</v>
      </c>
      <c r="R41" s="112"/>
      <c r="S41" s="95" t="s">
        <v>2380</v>
      </c>
      <c r="U41" s="112"/>
      <c r="V41" s="95" t="s">
        <v>2381</v>
      </c>
      <c r="W41" s="95" t="s">
        <v>2382</v>
      </c>
      <c r="X41" s="95" t="s">
        <v>2383</v>
      </c>
      <c r="Y41" s="248" t="s">
        <v>2482</v>
      </c>
      <c r="Z41" s="248" t="s">
        <v>2238</v>
      </c>
      <c r="AA41" s="248" t="s">
        <v>2483</v>
      </c>
      <c r="AD41" s="247">
        <v>1.69220628E8</v>
      </c>
      <c r="AE41" s="247">
        <v>4.88875233E8</v>
      </c>
      <c r="AF41" s="112"/>
      <c r="AG41" s="112"/>
      <c r="AH41" s="112"/>
      <c r="AI41" s="112"/>
      <c r="AJ41" s="112"/>
      <c r="AK41" s="112"/>
      <c r="AL41" s="247">
        <v>1.0</v>
      </c>
      <c r="AM41" s="95" t="s">
        <v>2240</v>
      </c>
      <c r="AN41" s="95" t="s">
        <v>2241</v>
      </c>
      <c r="AO41" s="95" t="s">
        <v>1637</v>
      </c>
      <c r="AP41" s="95" t="s">
        <v>1649</v>
      </c>
      <c r="AQ41" s="95" t="s">
        <v>1650</v>
      </c>
      <c r="AR41" s="95" t="s">
        <v>1651</v>
      </c>
      <c r="AT41" s="112"/>
      <c r="AU41" s="112"/>
      <c r="AV41" s="112"/>
      <c r="AW41" s="112"/>
      <c r="AX41" s="112"/>
    </row>
    <row r="42">
      <c r="A42" s="247">
        <v>967108.0</v>
      </c>
      <c r="B42" s="95" t="s">
        <v>2484</v>
      </c>
      <c r="C42" s="95" t="s">
        <v>2485</v>
      </c>
      <c r="D42" s="95" t="s">
        <v>2486</v>
      </c>
      <c r="E42" s="247">
        <v>468306.0</v>
      </c>
      <c r="F42" s="95" t="s">
        <v>2487</v>
      </c>
      <c r="G42" s="95" t="s">
        <v>2231</v>
      </c>
      <c r="J42" s="247">
        <v>1.6</v>
      </c>
      <c r="K42" s="112"/>
      <c r="L42" s="112"/>
      <c r="M42" s="112"/>
      <c r="N42" s="112"/>
      <c r="O42" s="112"/>
      <c r="P42" s="112"/>
      <c r="Q42" s="95" t="s">
        <v>1638</v>
      </c>
      <c r="R42" s="112"/>
      <c r="S42" s="95" t="s">
        <v>2252</v>
      </c>
      <c r="U42" s="95" t="s">
        <v>2253</v>
      </c>
      <c r="V42" s="95" t="s">
        <v>2254</v>
      </c>
      <c r="W42" s="95" t="s">
        <v>2255</v>
      </c>
      <c r="X42" s="95" t="s">
        <v>2256</v>
      </c>
      <c r="Y42" s="248" t="s">
        <v>2488</v>
      </c>
      <c r="Z42" s="248" t="s">
        <v>2238</v>
      </c>
      <c r="AA42" s="248" t="s">
        <v>2489</v>
      </c>
      <c r="AD42" s="247">
        <v>1.39529639E8</v>
      </c>
      <c r="AE42" s="247">
        <v>4.41570407E8</v>
      </c>
      <c r="AF42" s="112"/>
      <c r="AG42" s="112"/>
      <c r="AH42" s="112"/>
      <c r="AI42" s="112"/>
      <c r="AJ42" s="112"/>
      <c r="AK42" s="112"/>
      <c r="AL42" s="247">
        <v>1.0</v>
      </c>
      <c r="AM42" s="95" t="s">
        <v>2240</v>
      </c>
      <c r="AN42" s="95" t="s">
        <v>2241</v>
      </c>
      <c r="AO42" s="95" t="s">
        <v>1637</v>
      </c>
      <c r="AP42" s="95" t="s">
        <v>1649</v>
      </c>
      <c r="AQ42" s="95" t="s">
        <v>1650</v>
      </c>
      <c r="AR42" s="95" t="s">
        <v>1651</v>
      </c>
      <c r="AT42" s="112"/>
      <c r="AU42" s="112"/>
      <c r="AV42" s="112"/>
      <c r="AW42" s="112"/>
      <c r="AX42" s="112"/>
    </row>
    <row r="43">
      <c r="A43" s="247">
        <v>1348139.0</v>
      </c>
      <c r="B43" s="95" t="s">
        <v>2490</v>
      </c>
      <c r="C43" s="95" t="s">
        <v>2491</v>
      </c>
      <c r="D43" s="95" t="s">
        <v>2492</v>
      </c>
      <c r="E43" s="247">
        <v>634110.0</v>
      </c>
      <c r="F43" s="95" t="s">
        <v>2493</v>
      </c>
      <c r="G43" s="95" t="s">
        <v>2231</v>
      </c>
      <c r="J43" s="247">
        <v>1.7</v>
      </c>
      <c r="K43" s="112"/>
      <c r="L43" s="112"/>
      <c r="M43" s="112"/>
      <c r="N43" s="112"/>
      <c r="O43" s="112"/>
      <c r="P43" s="112"/>
      <c r="Q43" s="95" t="s">
        <v>1638</v>
      </c>
      <c r="R43" s="112"/>
      <c r="S43" s="95" t="s">
        <v>2494</v>
      </c>
      <c r="U43" s="112"/>
      <c r="V43" s="95" t="s">
        <v>2495</v>
      </c>
      <c r="W43" s="95" t="s">
        <v>2496</v>
      </c>
      <c r="X43" s="95" t="s">
        <v>2497</v>
      </c>
      <c r="Y43" s="248" t="s">
        <v>2498</v>
      </c>
      <c r="Z43" s="248" t="s">
        <v>2238</v>
      </c>
      <c r="AA43" s="248" t="s">
        <v>2499</v>
      </c>
      <c r="AD43" s="247">
        <v>1.5638725E8</v>
      </c>
      <c r="AE43" s="247">
        <v>4.86499813E8</v>
      </c>
      <c r="AF43" s="112"/>
      <c r="AG43" s="112"/>
      <c r="AH43" s="112"/>
      <c r="AI43" s="112"/>
      <c r="AJ43" s="112"/>
      <c r="AK43" s="112"/>
      <c r="AL43" s="247">
        <v>1.0</v>
      </c>
      <c r="AM43" s="95" t="s">
        <v>2240</v>
      </c>
      <c r="AN43" s="95" t="s">
        <v>2241</v>
      </c>
      <c r="AO43" s="95" t="s">
        <v>1637</v>
      </c>
      <c r="AP43" s="95" t="s">
        <v>1649</v>
      </c>
      <c r="AQ43" s="95" t="s">
        <v>1650</v>
      </c>
      <c r="AR43" s="95" t="s">
        <v>1651</v>
      </c>
      <c r="AT43" s="112"/>
      <c r="AU43" s="112"/>
      <c r="AV43" s="112"/>
      <c r="AW43" s="112"/>
      <c r="AX43" s="112"/>
    </row>
    <row r="44">
      <c r="A44" s="247">
        <v>967106.0</v>
      </c>
      <c r="B44" s="95" t="s">
        <v>2500</v>
      </c>
      <c r="C44" s="95" t="s">
        <v>2501</v>
      </c>
      <c r="D44" s="95" t="s">
        <v>2502</v>
      </c>
      <c r="E44" s="247">
        <v>465768.0</v>
      </c>
      <c r="F44" s="95" t="s">
        <v>2503</v>
      </c>
      <c r="G44" s="95" t="s">
        <v>2231</v>
      </c>
      <c r="J44" s="247">
        <v>1.72</v>
      </c>
      <c r="K44" s="112"/>
      <c r="L44" s="112"/>
      <c r="M44" s="112"/>
      <c r="N44" s="112"/>
      <c r="O44" s="112"/>
      <c r="P44" s="112"/>
      <c r="Q44" s="95" t="s">
        <v>1638</v>
      </c>
      <c r="R44" s="112"/>
      <c r="S44" s="95" t="s">
        <v>2252</v>
      </c>
      <c r="U44" s="95" t="s">
        <v>2253</v>
      </c>
      <c r="V44" s="95" t="s">
        <v>2254</v>
      </c>
      <c r="W44" s="95" t="s">
        <v>2255</v>
      </c>
      <c r="X44" s="95" t="s">
        <v>2256</v>
      </c>
      <c r="Y44" s="248" t="s">
        <v>2504</v>
      </c>
      <c r="Z44" s="248" t="s">
        <v>2238</v>
      </c>
      <c r="AA44" s="248" t="s">
        <v>2505</v>
      </c>
      <c r="AD44" s="247">
        <v>1.39529672E8</v>
      </c>
      <c r="AE44" s="247">
        <v>4.41575478E8</v>
      </c>
      <c r="AF44" s="112"/>
      <c r="AG44" s="112"/>
      <c r="AH44" s="112"/>
      <c r="AI44" s="112"/>
      <c r="AJ44" s="112"/>
      <c r="AK44" s="112"/>
      <c r="AL44" s="247">
        <v>1.0</v>
      </c>
      <c r="AM44" s="95" t="s">
        <v>2240</v>
      </c>
      <c r="AN44" s="95" t="s">
        <v>2241</v>
      </c>
      <c r="AO44" s="95" t="s">
        <v>1637</v>
      </c>
      <c r="AP44" s="95" t="s">
        <v>1649</v>
      </c>
      <c r="AQ44" s="95" t="s">
        <v>1650</v>
      </c>
      <c r="AR44" s="95" t="s">
        <v>1651</v>
      </c>
      <c r="AT44" s="112"/>
      <c r="AU44" s="112"/>
      <c r="AV44" s="112"/>
      <c r="AW44" s="112"/>
      <c r="AX44" s="112"/>
    </row>
    <row r="45">
      <c r="A45" s="247">
        <v>1199259.0</v>
      </c>
      <c r="B45" s="95" t="s">
        <v>2506</v>
      </c>
      <c r="C45" s="95" t="s">
        <v>2507</v>
      </c>
      <c r="D45" s="95" t="s">
        <v>2508</v>
      </c>
      <c r="E45" s="247">
        <v>568382.0</v>
      </c>
      <c r="F45" s="95" t="s">
        <v>2509</v>
      </c>
      <c r="G45" s="95" t="s">
        <v>2231</v>
      </c>
      <c r="J45" s="247">
        <v>5.5</v>
      </c>
      <c r="K45" s="112"/>
      <c r="L45" s="112"/>
      <c r="M45" s="112"/>
      <c r="N45" s="112"/>
      <c r="O45" s="112"/>
      <c r="P45" s="112"/>
      <c r="Q45" s="95" t="s">
        <v>1638</v>
      </c>
      <c r="R45" s="112"/>
      <c r="S45" s="95" t="s">
        <v>2263</v>
      </c>
      <c r="U45" s="95" t="s">
        <v>2264</v>
      </c>
      <c r="V45" s="95" t="s">
        <v>2265</v>
      </c>
      <c r="W45" s="95" t="s">
        <v>2266</v>
      </c>
      <c r="X45" s="95" t="s">
        <v>2267</v>
      </c>
      <c r="Y45" s="248" t="s">
        <v>2510</v>
      </c>
      <c r="Z45" s="248" t="s">
        <v>2238</v>
      </c>
      <c r="AA45" s="248" t="s">
        <v>2511</v>
      </c>
      <c r="AD45" s="247">
        <v>1.49417378E8</v>
      </c>
      <c r="AE45" s="247">
        <v>4.73129697E8</v>
      </c>
      <c r="AF45" s="112"/>
      <c r="AG45" s="112"/>
      <c r="AH45" s="112"/>
      <c r="AI45" s="112"/>
      <c r="AJ45" s="112"/>
      <c r="AK45" s="112"/>
      <c r="AL45" s="247">
        <v>1.0</v>
      </c>
      <c r="AM45" s="95" t="s">
        <v>2240</v>
      </c>
      <c r="AN45" s="95" t="s">
        <v>2241</v>
      </c>
      <c r="AO45" s="95" t="s">
        <v>1637</v>
      </c>
      <c r="AP45" s="95" t="s">
        <v>1649</v>
      </c>
      <c r="AQ45" s="95" t="s">
        <v>1650</v>
      </c>
      <c r="AR45" s="95" t="s">
        <v>1651</v>
      </c>
      <c r="AT45" s="112"/>
      <c r="AU45" s="112"/>
      <c r="AV45" s="112"/>
      <c r="AW45" s="112"/>
      <c r="AX45" s="112"/>
    </row>
    <row r="46">
      <c r="A46" s="247">
        <v>1199257.0</v>
      </c>
      <c r="B46" s="95" t="s">
        <v>2512</v>
      </c>
      <c r="C46" s="95" t="s">
        <v>2513</v>
      </c>
      <c r="D46" s="95" t="s">
        <v>2514</v>
      </c>
      <c r="E46" s="247">
        <v>568381.0</v>
      </c>
      <c r="F46" s="95" t="s">
        <v>2515</v>
      </c>
      <c r="G46" s="95" t="s">
        <v>2231</v>
      </c>
      <c r="J46" s="247">
        <v>5.5</v>
      </c>
      <c r="K46" s="112"/>
      <c r="L46" s="112"/>
      <c r="M46" s="112"/>
      <c r="N46" s="112"/>
      <c r="O46" s="112"/>
      <c r="P46" s="112"/>
      <c r="Q46" s="95" t="s">
        <v>1638</v>
      </c>
      <c r="R46" s="112"/>
      <c r="S46" s="95" t="s">
        <v>2263</v>
      </c>
      <c r="U46" s="95" t="s">
        <v>2264</v>
      </c>
      <c r="V46" s="95" t="s">
        <v>2265</v>
      </c>
      <c r="W46" s="95" t="s">
        <v>2266</v>
      </c>
      <c r="X46" s="95" t="s">
        <v>2267</v>
      </c>
      <c r="Y46" s="248" t="s">
        <v>2516</v>
      </c>
      <c r="Z46" s="248" t="s">
        <v>2238</v>
      </c>
      <c r="AA46" s="248" t="s">
        <v>2517</v>
      </c>
      <c r="AD46" s="247">
        <v>1.46530196E8</v>
      </c>
      <c r="AE46" s="247">
        <v>4.73129696E8</v>
      </c>
      <c r="AF46" s="112"/>
      <c r="AG46" s="112"/>
      <c r="AH46" s="112"/>
      <c r="AI46" s="112"/>
      <c r="AJ46" s="112"/>
      <c r="AK46" s="112"/>
      <c r="AL46" s="247">
        <v>1.0</v>
      </c>
      <c r="AM46" s="95" t="s">
        <v>2240</v>
      </c>
      <c r="AN46" s="95" t="s">
        <v>2241</v>
      </c>
      <c r="AO46" s="95" t="s">
        <v>1637</v>
      </c>
      <c r="AP46" s="95" t="s">
        <v>1649</v>
      </c>
      <c r="AQ46" s="95" t="s">
        <v>1650</v>
      </c>
      <c r="AR46" s="95" t="s">
        <v>1651</v>
      </c>
      <c r="AT46" s="112"/>
      <c r="AU46" s="112"/>
      <c r="AV46" s="112"/>
      <c r="AW46" s="112"/>
      <c r="AX46" s="112"/>
    </row>
    <row r="47">
      <c r="A47" s="247">
        <v>1199255.0</v>
      </c>
      <c r="B47" s="95" t="s">
        <v>2518</v>
      </c>
      <c r="C47" s="95" t="s">
        <v>2519</v>
      </c>
      <c r="D47" s="95" t="s">
        <v>2520</v>
      </c>
      <c r="E47" s="247">
        <v>568380.0</v>
      </c>
      <c r="F47" s="95" t="s">
        <v>2521</v>
      </c>
      <c r="G47" s="95" t="s">
        <v>2231</v>
      </c>
      <c r="J47" s="247">
        <v>5.5</v>
      </c>
      <c r="K47" s="112"/>
      <c r="L47" s="112"/>
      <c r="M47" s="112"/>
      <c r="N47" s="112"/>
      <c r="O47" s="112"/>
      <c r="P47" s="112"/>
      <c r="Q47" s="95" t="s">
        <v>1638</v>
      </c>
      <c r="R47" s="112"/>
      <c r="S47" s="95" t="s">
        <v>2263</v>
      </c>
      <c r="U47" s="95" t="s">
        <v>2264</v>
      </c>
      <c r="V47" s="95" t="s">
        <v>2265</v>
      </c>
      <c r="W47" s="95" t="s">
        <v>2266</v>
      </c>
      <c r="X47" s="95" t="s">
        <v>2267</v>
      </c>
      <c r="Y47" s="248" t="s">
        <v>2522</v>
      </c>
      <c r="Z47" s="248" t="s">
        <v>2238</v>
      </c>
      <c r="AA47" s="248" t="s">
        <v>2523</v>
      </c>
      <c r="AD47" s="247">
        <v>1.46530187E8</v>
      </c>
      <c r="AE47" s="247">
        <v>4.73129695E8</v>
      </c>
      <c r="AF47" s="112"/>
      <c r="AG47" s="112"/>
      <c r="AH47" s="112"/>
      <c r="AI47" s="112"/>
      <c r="AJ47" s="112"/>
      <c r="AK47" s="112"/>
      <c r="AL47" s="247">
        <v>1.0</v>
      </c>
      <c r="AM47" s="95" t="s">
        <v>2240</v>
      </c>
      <c r="AN47" s="95" t="s">
        <v>2241</v>
      </c>
      <c r="AO47" s="95" t="s">
        <v>1637</v>
      </c>
      <c r="AP47" s="95" t="s">
        <v>1649</v>
      </c>
      <c r="AQ47" s="95" t="s">
        <v>1650</v>
      </c>
      <c r="AR47" s="95" t="s">
        <v>1651</v>
      </c>
      <c r="AT47" s="112"/>
      <c r="AU47" s="112"/>
      <c r="AV47" s="112"/>
      <c r="AW47" s="112"/>
      <c r="AX47" s="112"/>
    </row>
    <row r="48">
      <c r="A48" s="247">
        <v>1199253.0</v>
      </c>
      <c r="B48" s="95" t="s">
        <v>2524</v>
      </c>
      <c r="C48" s="95" t="s">
        <v>2525</v>
      </c>
      <c r="D48" s="95" t="s">
        <v>2526</v>
      </c>
      <c r="E48" s="247">
        <v>568379.0</v>
      </c>
      <c r="F48" s="95" t="s">
        <v>2527</v>
      </c>
      <c r="G48" s="95" t="s">
        <v>2231</v>
      </c>
      <c r="J48" s="247">
        <v>5.5</v>
      </c>
      <c r="K48" s="112"/>
      <c r="L48" s="112"/>
      <c r="M48" s="112"/>
      <c r="N48" s="112"/>
      <c r="O48" s="112"/>
      <c r="P48" s="112"/>
      <c r="Q48" s="95" t="s">
        <v>1638</v>
      </c>
      <c r="R48" s="112"/>
      <c r="S48" s="95" t="s">
        <v>2263</v>
      </c>
      <c r="U48" s="95" t="s">
        <v>2264</v>
      </c>
      <c r="V48" s="95" t="s">
        <v>2265</v>
      </c>
      <c r="W48" s="95" t="s">
        <v>2266</v>
      </c>
      <c r="X48" s="95" t="s">
        <v>2267</v>
      </c>
      <c r="Y48" s="248" t="s">
        <v>2528</v>
      </c>
      <c r="Z48" s="248" t="s">
        <v>2238</v>
      </c>
      <c r="AA48" s="248" t="s">
        <v>2529</v>
      </c>
      <c r="AD48" s="247">
        <v>1.46530307E8</v>
      </c>
      <c r="AE48" s="247">
        <v>4.73129694E8</v>
      </c>
      <c r="AF48" s="112"/>
      <c r="AG48" s="112"/>
      <c r="AH48" s="112"/>
      <c r="AI48" s="112"/>
      <c r="AJ48" s="112"/>
      <c r="AK48" s="112"/>
      <c r="AL48" s="247">
        <v>1.0</v>
      </c>
      <c r="AM48" s="95" t="s">
        <v>2240</v>
      </c>
      <c r="AN48" s="95" t="s">
        <v>2241</v>
      </c>
      <c r="AO48" s="95" t="s">
        <v>1637</v>
      </c>
      <c r="AP48" s="95" t="s">
        <v>1649</v>
      </c>
      <c r="AQ48" s="95" t="s">
        <v>1650</v>
      </c>
      <c r="AR48" s="95" t="s">
        <v>1651</v>
      </c>
      <c r="AT48" s="112"/>
      <c r="AU48" s="112"/>
      <c r="AV48" s="112"/>
      <c r="AW48" s="112"/>
      <c r="AX48" s="112"/>
    </row>
    <row r="49">
      <c r="A49" s="247">
        <v>1199251.0</v>
      </c>
      <c r="B49" s="95" t="s">
        <v>2530</v>
      </c>
      <c r="C49" s="95" t="s">
        <v>2531</v>
      </c>
      <c r="D49" s="95" t="s">
        <v>2532</v>
      </c>
      <c r="E49" s="247">
        <v>568378.0</v>
      </c>
      <c r="F49" s="95" t="s">
        <v>2533</v>
      </c>
      <c r="G49" s="95" t="s">
        <v>2231</v>
      </c>
      <c r="J49" s="247">
        <v>5.5</v>
      </c>
      <c r="K49" s="112"/>
      <c r="L49" s="112"/>
      <c r="M49" s="112"/>
      <c r="N49" s="112"/>
      <c r="O49" s="112"/>
      <c r="P49" s="112"/>
      <c r="Q49" s="95" t="s">
        <v>1638</v>
      </c>
      <c r="R49" s="112"/>
      <c r="S49" s="95" t="s">
        <v>2263</v>
      </c>
      <c r="U49" s="95" t="s">
        <v>2264</v>
      </c>
      <c r="V49" s="95" t="s">
        <v>2265</v>
      </c>
      <c r="W49" s="95" t="s">
        <v>2266</v>
      </c>
      <c r="X49" s="95" t="s">
        <v>2267</v>
      </c>
      <c r="Y49" s="248" t="s">
        <v>2534</v>
      </c>
      <c r="Z49" s="248" t="s">
        <v>2238</v>
      </c>
      <c r="AA49" s="248" t="s">
        <v>2535</v>
      </c>
      <c r="AD49" s="247">
        <v>1.56758714E8</v>
      </c>
      <c r="AE49" s="247">
        <v>4.73129693E8</v>
      </c>
      <c r="AF49" s="112"/>
      <c r="AG49" s="112"/>
      <c r="AH49" s="112"/>
      <c r="AI49" s="112"/>
      <c r="AJ49" s="112"/>
      <c r="AK49" s="112"/>
      <c r="AL49" s="247">
        <v>1.0</v>
      </c>
      <c r="AM49" s="95" t="s">
        <v>2240</v>
      </c>
      <c r="AN49" s="95" t="s">
        <v>2241</v>
      </c>
      <c r="AO49" s="95" t="s">
        <v>1637</v>
      </c>
      <c r="AP49" s="95" t="s">
        <v>1649</v>
      </c>
      <c r="AQ49" s="95" t="s">
        <v>1650</v>
      </c>
      <c r="AR49" s="95" t="s">
        <v>1651</v>
      </c>
      <c r="AT49" s="112"/>
      <c r="AU49" s="112"/>
      <c r="AV49" s="112"/>
      <c r="AW49" s="112"/>
      <c r="AX49" s="112"/>
    </row>
    <row r="50">
      <c r="A50" s="247">
        <v>1199249.0</v>
      </c>
      <c r="B50" s="95" t="s">
        <v>2536</v>
      </c>
      <c r="C50" s="95" t="s">
        <v>2537</v>
      </c>
      <c r="D50" s="95" t="s">
        <v>2538</v>
      </c>
      <c r="E50" s="247">
        <v>568377.0</v>
      </c>
      <c r="F50" s="95" t="s">
        <v>2539</v>
      </c>
      <c r="G50" s="95" t="s">
        <v>2231</v>
      </c>
      <c r="J50" s="247">
        <v>5.5</v>
      </c>
      <c r="K50" s="112"/>
      <c r="L50" s="112"/>
      <c r="M50" s="112"/>
      <c r="N50" s="112"/>
      <c r="O50" s="112"/>
      <c r="P50" s="112"/>
      <c r="Q50" s="95" t="s">
        <v>1638</v>
      </c>
      <c r="R50" s="112"/>
      <c r="S50" s="95" t="s">
        <v>2263</v>
      </c>
      <c r="U50" s="95" t="s">
        <v>2264</v>
      </c>
      <c r="V50" s="95" t="s">
        <v>2265</v>
      </c>
      <c r="W50" s="95" t="s">
        <v>2266</v>
      </c>
      <c r="X50" s="95" t="s">
        <v>2267</v>
      </c>
      <c r="Y50" s="248" t="s">
        <v>2540</v>
      </c>
      <c r="Z50" s="248" t="s">
        <v>2238</v>
      </c>
      <c r="AA50" s="248" t="s">
        <v>2541</v>
      </c>
      <c r="AD50" s="247">
        <v>1.46530988E8</v>
      </c>
      <c r="AE50" s="247">
        <v>4.73129692E8</v>
      </c>
      <c r="AF50" s="112"/>
      <c r="AG50" s="112"/>
      <c r="AH50" s="112"/>
      <c r="AI50" s="112"/>
      <c r="AJ50" s="112"/>
      <c r="AK50" s="112"/>
      <c r="AL50" s="247">
        <v>1.0</v>
      </c>
      <c r="AM50" s="95" t="s">
        <v>2240</v>
      </c>
      <c r="AN50" s="95" t="s">
        <v>2241</v>
      </c>
      <c r="AO50" s="95" t="s">
        <v>1637</v>
      </c>
      <c r="AP50" s="95" t="s">
        <v>1649</v>
      </c>
      <c r="AQ50" s="95" t="s">
        <v>1650</v>
      </c>
      <c r="AR50" s="95" t="s">
        <v>1651</v>
      </c>
      <c r="AT50" s="112"/>
      <c r="AU50" s="112"/>
      <c r="AV50" s="112"/>
      <c r="AW50" s="112"/>
      <c r="AX50" s="112"/>
    </row>
    <row r="51">
      <c r="A51" s="247">
        <v>1199247.0</v>
      </c>
      <c r="B51" s="95" t="s">
        <v>2542</v>
      </c>
      <c r="C51" s="95" t="s">
        <v>2543</v>
      </c>
      <c r="D51" s="95" t="s">
        <v>2544</v>
      </c>
      <c r="E51" s="247">
        <v>568376.0</v>
      </c>
      <c r="F51" s="95" t="s">
        <v>2545</v>
      </c>
      <c r="G51" s="95" t="s">
        <v>2231</v>
      </c>
      <c r="J51" s="247">
        <v>5.5</v>
      </c>
      <c r="K51" s="112"/>
      <c r="L51" s="112"/>
      <c r="M51" s="112"/>
      <c r="N51" s="112"/>
      <c r="O51" s="112"/>
      <c r="P51" s="112"/>
      <c r="Q51" s="95" t="s">
        <v>1638</v>
      </c>
      <c r="R51" s="112"/>
      <c r="S51" s="95" t="s">
        <v>2263</v>
      </c>
      <c r="U51" s="95" t="s">
        <v>2264</v>
      </c>
      <c r="V51" s="95" t="s">
        <v>2265</v>
      </c>
      <c r="W51" s="95" t="s">
        <v>2266</v>
      </c>
      <c r="X51" s="95" t="s">
        <v>2267</v>
      </c>
      <c r="Y51" s="248" t="s">
        <v>2546</v>
      </c>
      <c r="Z51" s="248" t="s">
        <v>2238</v>
      </c>
      <c r="AA51" s="248" t="s">
        <v>2547</v>
      </c>
      <c r="AD51" s="247">
        <v>1.46530976E8</v>
      </c>
      <c r="AE51" s="247">
        <v>4.73129691E8</v>
      </c>
      <c r="AF51" s="112"/>
      <c r="AG51" s="112"/>
      <c r="AH51" s="112"/>
      <c r="AI51" s="112"/>
      <c r="AJ51" s="112"/>
      <c r="AK51" s="112"/>
      <c r="AL51" s="247">
        <v>1.0</v>
      </c>
      <c r="AM51" s="95" t="s">
        <v>2240</v>
      </c>
      <c r="AN51" s="95" t="s">
        <v>2241</v>
      </c>
      <c r="AO51" s="95" t="s">
        <v>1637</v>
      </c>
      <c r="AP51" s="95" t="s">
        <v>1649</v>
      </c>
      <c r="AQ51" s="95" t="s">
        <v>1650</v>
      </c>
      <c r="AR51" s="95" t="s">
        <v>1651</v>
      </c>
      <c r="AT51" s="112"/>
      <c r="AU51" s="112"/>
      <c r="AV51" s="112"/>
      <c r="AW51" s="112"/>
      <c r="AX51" s="112"/>
    </row>
    <row r="52">
      <c r="A52" s="247">
        <v>1199245.0</v>
      </c>
      <c r="B52" s="95" t="s">
        <v>2548</v>
      </c>
      <c r="C52" s="95" t="s">
        <v>2549</v>
      </c>
      <c r="D52" s="95" t="s">
        <v>2550</v>
      </c>
      <c r="E52" s="247">
        <v>568375.0</v>
      </c>
      <c r="F52" s="95" t="s">
        <v>2551</v>
      </c>
      <c r="G52" s="95" t="s">
        <v>2231</v>
      </c>
      <c r="J52" s="247">
        <v>5.5</v>
      </c>
      <c r="K52" s="112"/>
      <c r="L52" s="112"/>
      <c r="M52" s="112"/>
      <c r="N52" s="112"/>
      <c r="O52" s="112"/>
      <c r="P52" s="112"/>
      <c r="Q52" s="95" t="s">
        <v>1638</v>
      </c>
      <c r="R52" s="112"/>
      <c r="S52" s="95" t="s">
        <v>2263</v>
      </c>
      <c r="U52" s="95" t="s">
        <v>2264</v>
      </c>
      <c r="V52" s="95" t="s">
        <v>2265</v>
      </c>
      <c r="W52" s="95" t="s">
        <v>2266</v>
      </c>
      <c r="X52" s="95" t="s">
        <v>2267</v>
      </c>
      <c r="Y52" s="248" t="s">
        <v>2552</v>
      </c>
      <c r="Z52" s="248" t="s">
        <v>2238</v>
      </c>
      <c r="AA52" s="248" t="s">
        <v>2553</v>
      </c>
      <c r="AD52" s="247">
        <v>1.46530161E8</v>
      </c>
      <c r="AE52" s="247">
        <v>4.7312969E8</v>
      </c>
      <c r="AF52" s="112"/>
      <c r="AG52" s="112"/>
      <c r="AH52" s="112"/>
      <c r="AI52" s="112"/>
      <c r="AJ52" s="112"/>
      <c r="AK52" s="112"/>
      <c r="AL52" s="247">
        <v>1.0</v>
      </c>
      <c r="AM52" s="95" t="s">
        <v>2240</v>
      </c>
      <c r="AN52" s="95" t="s">
        <v>2241</v>
      </c>
      <c r="AO52" s="95" t="s">
        <v>1637</v>
      </c>
      <c r="AP52" s="95" t="s">
        <v>1649</v>
      </c>
      <c r="AQ52" s="95" t="s">
        <v>1650</v>
      </c>
      <c r="AR52" s="95" t="s">
        <v>1651</v>
      </c>
      <c r="AT52" s="112"/>
      <c r="AU52" s="112"/>
      <c r="AV52" s="112"/>
      <c r="AW52" s="112"/>
      <c r="AX52" s="112"/>
    </row>
    <row r="53">
      <c r="A53" s="247">
        <v>1199243.0</v>
      </c>
      <c r="B53" s="95" t="s">
        <v>2554</v>
      </c>
      <c r="C53" s="95" t="s">
        <v>2555</v>
      </c>
      <c r="D53" s="95" t="s">
        <v>2556</v>
      </c>
      <c r="E53" s="247">
        <v>568374.0</v>
      </c>
      <c r="F53" s="95" t="s">
        <v>2557</v>
      </c>
      <c r="G53" s="95" t="s">
        <v>2231</v>
      </c>
      <c r="J53" s="247">
        <v>5.5</v>
      </c>
      <c r="K53" s="112"/>
      <c r="L53" s="112"/>
      <c r="M53" s="112"/>
      <c r="N53" s="112"/>
      <c r="O53" s="112"/>
      <c r="P53" s="112"/>
      <c r="Q53" s="95" t="s">
        <v>1638</v>
      </c>
      <c r="R53" s="112"/>
      <c r="S53" s="95" t="s">
        <v>2263</v>
      </c>
      <c r="U53" s="95" t="s">
        <v>2264</v>
      </c>
      <c r="V53" s="95" t="s">
        <v>2265</v>
      </c>
      <c r="W53" s="95" t="s">
        <v>2266</v>
      </c>
      <c r="X53" s="95" t="s">
        <v>2267</v>
      </c>
      <c r="Y53" s="248" t="s">
        <v>2558</v>
      </c>
      <c r="Z53" s="248" t="s">
        <v>2238</v>
      </c>
      <c r="AA53" s="248" t="s">
        <v>2559</v>
      </c>
      <c r="AD53" s="247">
        <v>1.46530522E8</v>
      </c>
      <c r="AE53" s="247">
        <v>4.73129689E8</v>
      </c>
      <c r="AF53" s="112"/>
      <c r="AG53" s="112"/>
      <c r="AH53" s="112"/>
      <c r="AI53" s="112"/>
      <c r="AJ53" s="112"/>
      <c r="AK53" s="112"/>
      <c r="AL53" s="247">
        <v>1.0</v>
      </c>
      <c r="AM53" s="95" t="s">
        <v>2240</v>
      </c>
      <c r="AN53" s="95" t="s">
        <v>2241</v>
      </c>
      <c r="AO53" s="95" t="s">
        <v>1637</v>
      </c>
      <c r="AP53" s="95" t="s">
        <v>1649</v>
      </c>
      <c r="AQ53" s="95" t="s">
        <v>1650</v>
      </c>
      <c r="AR53" s="95" t="s">
        <v>1651</v>
      </c>
      <c r="AT53" s="112"/>
      <c r="AU53" s="112"/>
      <c r="AV53" s="112"/>
      <c r="AW53" s="112"/>
      <c r="AX53" s="112"/>
    </row>
    <row r="54">
      <c r="A54" s="247">
        <v>1199239.0</v>
      </c>
      <c r="B54" s="95" t="s">
        <v>2560</v>
      </c>
      <c r="C54" s="95" t="s">
        <v>2561</v>
      </c>
      <c r="D54" s="95" t="s">
        <v>2562</v>
      </c>
      <c r="E54" s="247">
        <v>568372.0</v>
      </c>
      <c r="F54" s="95" t="s">
        <v>2563</v>
      </c>
      <c r="G54" s="95" t="s">
        <v>2231</v>
      </c>
      <c r="J54" s="247">
        <v>5.5</v>
      </c>
      <c r="K54" s="112"/>
      <c r="L54" s="112"/>
      <c r="M54" s="112"/>
      <c r="N54" s="112"/>
      <c r="O54" s="112"/>
      <c r="P54" s="112"/>
      <c r="Q54" s="95" t="s">
        <v>1638</v>
      </c>
      <c r="R54" s="112"/>
      <c r="S54" s="95" t="s">
        <v>2263</v>
      </c>
      <c r="U54" s="95" t="s">
        <v>2264</v>
      </c>
      <c r="V54" s="95" t="s">
        <v>2265</v>
      </c>
      <c r="W54" s="95" t="s">
        <v>2266</v>
      </c>
      <c r="X54" s="95" t="s">
        <v>2267</v>
      </c>
      <c r="Y54" s="248" t="s">
        <v>2564</v>
      </c>
      <c r="Z54" s="248" t="s">
        <v>2238</v>
      </c>
      <c r="AA54" s="248" t="s">
        <v>2565</v>
      </c>
      <c r="AD54" s="247">
        <v>1.46530165E8</v>
      </c>
      <c r="AE54" s="247">
        <v>4.73129687E8</v>
      </c>
      <c r="AF54" s="112"/>
      <c r="AG54" s="112"/>
      <c r="AH54" s="112"/>
      <c r="AI54" s="112"/>
      <c r="AJ54" s="112"/>
      <c r="AK54" s="112"/>
      <c r="AL54" s="247">
        <v>1.0</v>
      </c>
      <c r="AM54" s="95" t="s">
        <v>2240</v>
      </c>
      <c r="AN54" s="95" t="s">
        <v>2241</v>
      </c>
      <c r="AO54" s="95" t="s">
        <v>1637</v>
      </c>
      <c r="AP54" s="95" t="s">
        <v>1649</v>
      </c>
      <c r="AQ54" s="95" t="s">
        <v>1650</v>
      </c>
      <c r="AR54" s="95" t="s">
        <v>1651</v>
      </c>
      <c r="AT54" s="112"/>
      <c r="AU54" s="112"/>
      <c r="AV54" s="112"/>
      <c r="AW54" s="112"/>
      <c r="AX54" s="112"/>
    </row>
    <row r="55">
      <c r="A55" s="247">
        <v>1199241.0</v>
      </c>
      <c r="B55" s="95" t="s">
        <v>2566</v>
      </c>
      <c r="C55" s="95" t="s">
        <v>2567</v>
      </c>
      <c r="D55" s="95" t="s">
        <v>2568</v>
      </c>
      <c r="E55" s="247">
        <v>568373.0</v>
      </c>
      <c r="F55" s="95" t="s">
        <v>2569</v>
      </c>
      <c r="G55" s="95" t="s">
        <v>2231</v>
      </c>
      <c r="J55" s="247">
        <v>5.5</v>
      </c>
      <c r="K55" s="112"/>
      <c r="L55" s="112"/>
      <c r="M55" s="112"/>
      <c r="N55" s="112"/>
      <c r="O55" s="112"/>
      <c r="P55" s="112"/>
      <c r="Q55" s="95" t="s">
        <v>1638</v>
      </c>
      <c r="R55" s="112"/>
      <c r="S55" s="95" t="s">
        <v>2263</v>
      </c>
      <c r="U55" s="95" t="s">
        <v>2264</v>
      </c>
      <c r="V55" s="95" t="s">
        <v>2265</v>
      </c>
      <c r="W55" s="95" t="s">
        <v>2266</v>
      </c>
      <c r="X55" s="95" t="s">
        <v>2267</v>
      </c>
      <c r="Y55" s="248" t="s">
        <v>2570</v>
      </c>
      <c r="Z55" s="248" t="s">
        <v>2238</v>
      </c>
      <c r="AA55" s="248" t="s">
        <v>2571</v>
      </c>
      <c r="AD55" s="247">
        <v>1.46530327E8</v>
      </c>
      <c r="AE55" s="247">
        <v>4.73129688E8</v>
      </c>
      <c r="AF55" s="112"/>
      <c r="AG55" s="112"/>
      <c r="AH55" s="112"/>
      <c r="AI55" s="112"/>
      <c r="AJ55" s="112"/>
      <c r="AK55" s="112"/>
      <c r="AL55" s="247">
        <v>1.0</v>
      </c>
      <c r="AM55" s="95" t="s">
        <v>2240</v>
      </c>
      <c r="AN55" s="95" t="s">
        <v>2241</v>
      </c>
      <c r="AO55" s="95" t="s">
        <v>1637</v>
      </c>
      <c r="AP55" s="95" t="s">
        <v>1649</v>
      </c>
      <c r="AQ55" s="95" t="s">
        <v>1650</v>
      </c>
      <c r="AR55" s="95" t="s">
        <v>1651</v>
      </c>
      <c r="AT55" s="112"/>
      <c r="AU55" s="112"/>
      <c r="AV55" s="112"/>
      <c r="AW55" s="112"/>
      <c r="AX55" s="112"/>
    </row>
    <row r="56">
      <c r="A56" s="247">
        <v>1199237.0</v>
      </c>
      <c r="B56" s="95" t="s">
        <v>2572</v>
      </c>
      <c r="C56" s="95" t="s">
        <v>2573</v>
      </c>
      <c r="D56" s="95" t="s">
        <v>2574</v>
      </c>
      <c r="E56" s="247">
        <v>568371.0</v>
      </c>
      <c r="F56" s="95" t="s">
        <v>2575</v>
      </c>
      <c r="G56" s="95" t="s">
        <v>2231</v>
      </c>
      <c r="J56" s="247">
        <v>5.5</v>
      </c>
      <c r="K56" s="112"/>
      <c r="L56" s="112"/>
      <c r="M56" s="112"/>
      <c r="N56" s="112"/>
      <c r="O56" s="112"/>
      <c r="P56" s="112"/>
      <c r="Q56" s="95" t="s">
        <v>1638</v>
      </c>
      <c r="R56" s="112"/>
      <c r="S56" s="95" t="s">
        <v>2263</v>
      </c>
      <c r="U56" s="95" t="s">
        <v>2264</v>
      </c>
      <c r="V56" s="95" t="s">
        <v>2265</v>
      </c>
      <c r="W56" s="95" t="s">
        <v>2266</v>
      </c>
      <c r="X56" s="95" t="s">
        <v>2267</v>
      </c>
      <c r="Y56" s="248" t="s">
        <v>2576</v>
      </c>
      <c r="Z56" s="248" t="s">
        <v>2238</v>
      </c>
      <c r="AA56" s="248" t="s">
        <v>2577</v>
      </c>
      <c r="AD56" s="247">
        <v>1.46530319E8</v>
      </c>
      <c r="AE56" s="247">
        <v>4.73129686E8</v>
      </c>
      <c r="AF56" s="112"/>
      <c r="AG56" s="112"/>
      <c r="AH56" s="112"/>
      <c r="AI56" s="112"/>
      <c r="AJ56" s="112"/>
      <c r="AK56" s="112"/>
      <c r="AL56" s="247">
        <v>1.0</v>
      </c>
      <c r="AM56" s="95" t="s">
        <v>2240</v>
      </c>
      <c r="AN56" s="95" t="s">
        <v>2241</v>
      </c>
      <c r="AO56" s="95" t="s">
        <v>1637</v>
      </c>
      <c r="AP56" s="95" t="s">
        <v>1649</v>
      </c>
      <c r="AQ56" s="95" t="s">
        <v>1650</v>
      </c>
      <c r="AR56" s="95" t="s">
        <v>1651</v>
      </c>
      <c r="AT56" s="112"/>
      <c r="AU56" s="112"/>
      <c r="AV56" s="112"/>
      <c r="AW56" s="112"/>
      <c r="AX56" s="112"/>
    </row>
    <row r="57">
      <c r="A57" s="247">
        <v>1199233.0</v>
      </c>
      <c r="B57" s="95" t="s">
        <v>2578</v>
      </c>
      <c r="C57" s="95" t="s">
        <v>2579</v>
      </c>
      <c r="D57" s="95" t="s">
        <v>2580</v>
      </c>
      <c r="E57" s="247">
        <v>568369.0</v>
      </c>
      <c r="F57" s="95" t="s">
        <v>2581</v>
      </c>
      <c r="G57" s="95" t="s">
        <v>2231</v>
      </c>
      <c r="J57" s="247">
        <v>5.5</v>
      </c>
      <c r="K57" s="112"/>
      <c r="L57" s="112"/>
      <c r="M57" s="112"/>
      <c r="N57" s="112"/>
      <c r="O57" s="112"/>
      <c r="P57" s="112"/>
      <c r="Q57" s="95" t="s">
        <v>1638</v>
      </c>
      <c r="R57" s="112"/>
      <c r="S57" s="95" t="s">
        <v>2263</v>
      </c>
      <c r="U57" s="95" t="s">
        <v>2264</v>
      </c>
      <c r="V57" s="95" t="s">
        <v>2265</v>
      </c>
      <c r="W57" s="95" t="s">
        <v>2266</v>
      </c>
      <c r="X57" s="95" t="s">
        <v>2267</v>
      </c>
      <c r="Y57" s="248" t="s">
        <v>2582</v>
      </c>
      <c r="Z57" s="248" t="s">
        <v>2238</v>
      </c>
      <c r="AA57" s="248" t="s">
        <v>2583</v>
      </c>
      <c r="AD57" s="247">
        <v>1.46530527E8</v>
      </c>
      <c r="AE57" s="247">
        <v>4.73129684E8</v>
      </c>
      <c r="AF57" s="112"/>
      <c r="AG57" s="112"/>
      <c r="AH57" s="112"/>
      <c r="AI57" s="112"/>
      <c r="AJ57" s="112"/>
      <c r="AK57" s="112"/>
      <c r="AL57" s="247">
        <v>1.0</v>
      </c>
      <c r="AM57" s="95" t="s">
        <v>2240</v>
      </c>
      <c r="AN57" s="95" t="s">
        <v>2241</v>
      </c>
      <c r="AO57" s="95" t="s">
        <v>1637</v>
      </c>
      <c r="AP57" s="95" t="s">
        <v>1649</v>
      </c>
      <c r="AQ57" s="95" t="s">
        <v>1650</v>
      </c>
      <c r="AR57" s="95" t="s">
        <v>1651</v>
      </c>
      <c r="AT57" s="112"/>
      <c r="AU57" s="112"/>
      <c r="AV57" s="112"/>
      <c r="AW57" s="112"/>
      <c r="AX57" s="112"/>
    </row>
    <row r="58">
      <c r="A58" s="247">
        <v>1199231.0</v>
      </c>
      <c r="B58" s="95" t="s">
        <v>2584</v>
      </c>
      <c r="C58" s="95" t="s">
        <v>2585</v>
      </c>
      <c r="D58" s="95" t="s">
        <v>2586</v>
      </c>
      <c r="E58" s="247">
        <v>568368.0</v>
      </c>
      <c r="F58" s="95" t="s">
        <v>2587</v>
      </c>
      <c r="G58" s="95" t="s">
        <v>2231</v>
      </c>
      <c r="J58" s="247">
        <v>5.5</v>
      </c>
      <c r="K58" s="112"/>
      <c r="L58" s="112"/>
      <c r="M58" s="112"/>
      <c r="N58" s="112"/>
      <c r="O58" s="112"/>
      <c r="P58" s="112"/>
      <c r="Q58" s="95" t="s">
        <v>1638</v>
      </c>
      <c r="R58" s="112"/>
      <c r="S58" s="95" t="s">
        <v>2263</v>
      </c>
      <c r="U58" s="95" t="s">
        <v>2264</v>
      </c>
      <c r="V58" s="95" t="s">
        <v>2265</v>
      </c>
      <c r="W58" s="95" t="s">
        <v>2266</v>
      </c>
      <c r="X58" s="95" t="s">
        <v>2267</v>
      </c>
      <c r="Y58" s="248" t="s">
        <v>2588</v>
      </c>
      <c r="Z58" s="248" t="s">
        <v>2238</v>
      </c>
      <c r="AA58" s="248" t="s">
        <v>2589</v>
      </c>
      <c r="AD58" s="247">
        <v>1.46530193E8</v>
      </c>
      <c r="AE58" s="247">
        <v>4.73129683E8</v>
      </c>
      <c r="AF58" s="112"/>
      <c r="AG58" s="112"/>
      <c r="AH58" s="112"/>
      <c r="AI58" s="112"/>
      <c r="AJ58" s="112"/>
      <c r="AK58" s="112"/>
      <c r="AL58" s="247">
        <v>1.0</v>
      </c>
      <c r="AM58" s="95" t="s">
        <v>2240</v>
      </c>
      <c r="AN58" s="95" t="s">
        <v>2241</v>
      </c>
      <c r="AO58" s="95" t="s">
        <v>1637</v>
      </c>
      <c r="AP58" s="95" t="s">
        <v>1649</v>
      </c>
      <c r="AQ58" s="95" t="s">
        <v>1650</v>
      </c>
      <c r="AR58" s="95" t="s">
        <v>1651</v>
      </c>
      <c r="AT58" s="112"/>
      <c r="AU58" s="112"/>
      <c r="AV58" s="112"/>
      <c r="AW58" s="112"/>
      <c r="AX58" s="112"/>
    </row>
    <row r="59">
      <c r="A59" s="247">
        <v>1199229.0</v>
      </c>
      <c r="B59" s="95" t="s">
        <v>2590</v>
      </c>
      <c r="C59" s="95" t="s">
        <v>2591</v>
      </c>
      <c r="D59" s="95" t="s">
        <v>2592</v>
      </c>
      <c r="E59" s="247">
        <v>568367.0</v>
      </c>
      <c r="F59" s="95" t="s">
        <v>2593</v>
      </c>
      <c r="G59" s="95" t="s">
        <v>2231</v>
      </c>
      <c r="J59" s="247">
        <v>5.5</v>
      </c>
      <c r="K59" s="112"/>
      <c r="L59" s="112"/>
      <c r="M59" s="112"/>
      <c r="N59" s="112"/>
      <c r="O59" s="112"/>
      <c r="P59" s="112"/>
      <c r="Q59" s="95" t="s">
        <v>1638</v>
      </c>
      <c r="R59" s="112"/>
      <c r="S59" s="95" t="s">
        <v>2263</v>
      </c>
      <c r="U59" s="95" t="s">
        <v>2264</v>
      </c>
      <c r="V59" s="95" t="s">
        <v>2265</v>
      </c>
      <c r="W59" s="95" t="s">
        <v>2266</v>
      </c>
      <c r="X59" s="95" t="s">
        <v>2267</v>
      </c>
      <c r="Y59" s="248" t="s">
        <v>2594</v>
      </c>
      <c r="Z59" s="248" t="s">
        <v>2238</v>
      </c>
      <c r="AA59" s="248" t="s">
        <v>2595</v>
      </c>
      <c r="AD59" s="247">
        <v>1.46530983E8</v>
      </c>
      <c r="AE59" s="247">
        <v>4.73129682E8</v>
      </c>
      <c r="AF59" s="112"/>
      <c r="AG59" s="112"/>
      <c r="AH59" s="112"/>
      <c r="AI59" s="112"/>
      <c r="AJ59" s="112"/>
      <c r="AK59" s="112"/>
      <c r="AL59" s="247">
        <v>1.0</v>
      </c>
      <c r="AM59" s="95" t="s">
        <v>2240</v>
      </c>
      <c r="AN59" s="95" t="s">
        <v>2241</v>
      </c>
      <c r="AO59" s="95" t="s">
        <v>1637</v>
      </c>
      <c r="AP59" s="95" t="s">
        <v>1649</v>
      </c>
      <c r="AQ59" s="95" t="s">
        <v>1650</v>
      </c>
      <c r="AR59" s="95" t="s">
        <v>1651</v>
      </c>
      <c r="AT59" s="112"/>
      <c r="AU59" s="112"/>
      <c r="AV59" s="112"/>
      <c r="AW59" s="112"/>
      <c r="AX59" s="112"/>
    </row>
    <row r="60">
      <c r="A60" s="247">
        <v>1199227.0</v>
      </c>
      <c r="B60" s="95" t="s">
        <v>2596</v>
      </c>
      <c r="C60" s="95" t="s">
        <v>2597</v>
      </c>
      <c r="D60" s="95" t="s">
        <v>2598</v>
      </c>
      <c r="E60" s="247">
        <v>568365.0</v>
      </c>
      <c r="F60" s="95" t="s">
        <v>2599</v>
      </c>
      <c r="G60" s="95" t="s">
        <v>2231</v>
      </c>
      <c r="J60" s="247">
        <v>5.5</v>
      </c>
      <c r="K60" s="112"/>
      <c r="L60" s="112"/>
      <c r="M60" s="112"/>
      <c r="N60" s="112"/>
      <c r="O60" s="112"/>
      <c r="P60" s="112"/>
      <c r="Q60" s="95" t="s">
        <v>1638</v>
      </c>
      <c r="R60" s="112"/>
      <c r="S60" s="95" t="s">
        <v>2263</v>
      </c>
      <c r="U60" s="95" t="s">
        <v>2264</v>
      </c>
      <c r="V60" s="95" t="s">
        <v>2265</v>
      </c>
      <c r="W60" s="95" t="s">
        <v>2266</v>
      </c>
      <c r="X60" s="95" t="s">
        <v>2267</v>
      </c>
      <c r="Y60" s="248" t="s">
        <v>2600</v>
      </c>
      <c r="Z60" s="248" t="s">
        <v>2238</v>
      </c>
      <c r="AA60" s="248" t="s">
        <v>2601</v>
      </c>
      <c r="AD60" s="247">
        <v>1.5675872E8</v>
      </c>
      <c r="AE60" s="247">
        <v>4.73129681E8</v>
      </c>
      <c r="AF60" s="112"/>
      <c r="AG60" s="112"/>
      <c r="AH60" s="112"/>
      <c r="AI60" s="112"/>
      <c r="AJ60" s="112"/>
      <c r="AK60" s="112"/>
      <c r="AL60" s="247">
        <v>1.0</v>
      </c>
      <c r="AM60" s="95" t="s">
        <v>2240</v>
      </c>
      <c r="AN60" s="95" t="s">
        <v>2241</v>
      </c>
      <c r="AO60" s="95" t="s">
        <v>1637</v>
      </c>
      <c r="AP60" s="95" t="s">
        <v>1649</v>
      </c>
      <c r="AQ60" s="95" t="s">
        <v>1650</v>
      </c>
      <c r="AR60" s="95" t="s">
        <v>1651</v>
      </c>
      <c r="AT60" s="112"/>
      <c r="AU60" s="112"/>
      <c r="AV60" s="112"/>
      <c r="AW60" s="112"/>
      <c r="AX60" s="112"/>
    </row>
    <row r="61">
      <c r="A61" s="247">
        <v>1199225.0</v>
      </c>
      <c r="B61" s="95" t="s">
        <v>2596</v>
      </c>
      <c r="C61" s="95" t="s">
        <v>2597</v>
      </c>
      <c r="D61" s="95" t="s">
        <v>2598</v>
      </c>
      <c r="E61" s="247">
        <v>568365.0</v>
      </c>
      <c r="F61" s="95" t="s">
        <v>2599</v>
      </c>
      <c r="G61" s="95" t="s">
        <v>2231</v>
      </c>
      <c r="J61" s="247">
        <v>5.5</v>
      </c>
      <c r="K61" s="112"/>
      <c r="L61" s="112"/>
      <c r="M61" s="112"/>
      <c r="N61" s="112"/>
      <c r="O61" s="112"/>
      <c r="P61" s="112"/>
      <c r="Q61" s="95" t="s">
        <v>1638</v>
      </c>
      <c r="R61" s="112"/>
      <c r="S61" s="95" t="s">
        <v>2263</v>
      </c>
      <c r="U61" s="95" t="s">
        <v>2264</v>
      </c>
      <c r="V61" s="95" t="s">
        <v>2265</v>
      </c>
      <c r="W61" s="95" t="s">
        <v>2266</v>
      </c>
      <c r="X61" s="95" t="s">
        <v>2267</v>
      </c>
      <c r="Y61" s="248" t="s">
        <v>2600</v>
      </c>
      <c r="Z61" s="248" t="s">
        <v>2238</v>
      </c>
      <c r="AA61" s="248" t="s">
        <v>2601</v>
      </c>
      <c r="AD61" s="247">
        <v>1.5675872E8</v>
      </c>
      <c r="AE61" s="247">
        <v>4.73129681E8</v>
      </c>
      <c r="AF61" s="112"/>
      <c r="AG61" s="112"/>
      <c r="AH61" s="112"/>
      <c r="AI61" s="112"/>
      <c r="AJ61" s="112"/>
      <c r="AK61" s="112"/>
      <c r="AL61" s="247">
        <v>1.0</v>
      </c>
      <c r="AM61" s="95" t="s">
        <v>2240</v>
      </c>
      <c r="AN61" s="95" t="s">
        <v>2241</v>
      </c>
      <c r="AO61" s="95" t="s">
        <v>1637</v>
      </c>
      <c r="AP61" s="95" t="s">
        <v>1649</v>
      </c>
      <c r="AQ61" s="95" t="s">
        <v>1650</v>
      </c>
      <c r="AR61" s="95" t="s">
        <v>1651</v>
      </c>
      <c r="AT61" s="112"/>
      <c r="AU61" s="112"/>
      <c r="AV61" s="112"/>
      <c r="AW61" s="112"/>
      <c r="AX61" s="112"/>
    </row>
    <row r="62">
      <c r="A62" s="247">
        <v>1199223.0</v>
      </c>
      <c r="B62" s="95" t="s">
        <v>2602</v>
      </c>
      <c r="C62" s="95" t="s">
        <v>2603</v>
      </c>
      <c r="D62" s="95" t="s">
        <v>2604</v>
      </c>
      <c r="E62" s="247">
        <v>568364.0</v>
      </c>
      <c r="F62" s="95" t="s">
        <v>2605</v>
      </c>
      <c r="G62" s="95" t="s">
        <v>2231</v>
      </c>
      <c r="J62" s="247">
        <v>5.5</v>
      </c>
      <c r="K62" s="112"/>
      <c r="L62" s="112"/>
      <c r="M62" s="112"/>
      <c r="N62" s="112"/>
      <c r="O62" s="112"/>
      <c r="P62" s="112"/>
      <c r="Q62" s="95" t="s">
        <v>1638</v>
      </c>
      <c r="R62" s="112"/>
      <c r="S62" s="95" t="s">
        <v>2263</v>
      </c>
      <c r="U62" s="95" t="s">
        <v>2264</v>
      </c>
      <c r="V62" s="95" t="s">
        <v>2265</v>
      </c>
      <c r="W62" s="95" t="s">
        <v>2266</v>
      </c>
      <c r="X62" s="95" t="s">
        <v>2267</v>
      </c>
      <c r="Y62" s="248" t="s">
        <v>2606</v>
      </c>
      <c r="Z62" s="248" t="s">
        <v>2238</v>
      </c>
      <c r="AA62" s="248" t="s">
        <v>2607</v>
      </c>
      <c r="AD62" s="247">
        <v>1.46530532E8</v>
      </c>
      <c r="AE62" s="247">
        <v>4.7312968E8</v>
      </c>
      <c r="AF62" s="112"/>
      <c r="AG62" s="112"/>
      <c r="AH62" s="112"/>
      <c r="AI62" s="112"/>
      <c r="AJ62" s="112"/>
      <c r="AK62" s="112"/>
      <c r="AL62" s="247">
        <v>1.0</v>
      </c>
      <c r="AM62" s="95" t="s">
        <v>2240</v>
      </c>
      <c r="AN62" s="95" t="s">
        <v>2241</v>
      </c>
      <c r="AO62" s="95" t="s">
        <v>1637</v>
      </c>
      <c r="AP62" s="95" t="s">
        <v>1649</v>
      </c>
      <c r="AQ62" s="95" t="s">
        <v>1650</v>
      </c>
      <c r="AR62" s="95" t="s">
        <v>1651</v>
      </c>
      <c r="AT62" s="112"/>
      <c r="AU62" s="112"/>
      <c r="AV62" s="112"/>
      <c r="AW62" s="112"/>
      <c r="AX62" s="112"/>
    </row>
    <row r="63">
      <c r="A63" s="247">
        <v>1199221.0</v>
      </c>
      <c r="B63" s="95" t="s">
        <v>2608</v>
      </c>
      <c r="C63" s="95" t="s">
        <v>2609</v>
      </c>
      <c r="D63" s="95" t="s">
        <v>2610</v>
      </c>
      <c r="E63" s="247">
        <v>568363.0</v>
      </c>
      <c r="F63" s="95" t="s">
        <v>2611</v>
      </c>
      <c r="G63" s="95" t="s">
        <v>2231</v>
      </c>
      <c r="J63" s="247">
        <v>5.5</v>
      </c>
      <c r="K63" s="112"/>
      <c r="L63" s="112"/>
      <c r="M63" s="112"/>
      <c r="N63" s="112"/>
      <c r="O63" s="112"/>
      <c r="P63" s="112"/>
      <c r="Q63" s="95" t="s">
        <v>1638</v>
      </c>
      <c r="R63" s="112"/>
      <c r="S63" s="95" t="s">
        <v>2263</v>
      </c>
      <c r="U63" s="95" t="s">
        <v>2264</v>
      </c>
      <c r="V63" s="95" t="s">
        <v>2265</v>
      </c>
      <c r="W63" s="95" t="s">
        <v>2266</v>
      </c>
      <c r="X63" s="95" t="s">
        <v>2267</v>
      </c>
      <c r="Y63" s="248" t="s">
        <v>2612</v>
      </c>
      <c r="Z63" s="248" t="s">
        <v>2238</v>
      </c>
      <c r="AA63" s="248" t="s">
        <v>2613</v>
      </c>
      <c r="AD63" s="247">
        <v>1.46530321E8</v>
      </c>
      <c r="AE63" s="247">
        <v>4.73129679E8</v>
      </c>
      <c r="AF63" s="112"/>
      <c r="AG63" s="112"/>
      <c r="AH63" s="112"/>
      <c r="AI63" s="112"/>
      <c r="AJ63" s="112"/>
      <c r="AK63" s="112"/>
      <c r="AL63" s="247">
        <v>1.0</v>
      </c>
      <c r="AM63" s="95" t="s">
        <v>2240</v>
      </c>
      <c r="AN63" s="95" t="s">
        <v>2241</v>
      </c>
      <c r="AO63" s="95" t="s">
        <v>1637</v>
      </c>
      <c r="AP63" s="95" t="s">
        <v>1649</v>
      </c>
      <c r="AQ63" s="95" t="s">
        <v>1650</v>
      </c>
      <c r="AR63" s="95" t="s">
        <v>1651</v>
      </c>
      <c r="AT63" s="112"/>
      <c r="AU63" s="112"/>
      <c r="AV63" s="112"/>
      <c r="AW63" s="112"/>
      <c r="AX63" s="112"/>
    </row>
    <row r="64">
      <c r="A64" s="247">
        <v>967138.0</v>
      </c>
      <c r="B64" s="95" t="s">
        <v>1944</v>
      </c>
      <c r="C64" s="95" t="s">
        <v>1945</v>
      </c>
      <c r="D64" s="95" t="s">
        <v>1946</v>
      </c>
      <c r="E64" s="247">
        <v>5.0357312E7</v>
      </c>
      <c r="F64" s="95" t="s">
        <v>1947</v>
      </c>
      <c r="G64" s="95" t="s">
        <v>2231</v>
      </c>
      <c r="J64" s="247">
        <v>5.8</v>
      </c>
      <c r="K64" s="112"/>
      <c r="L64" s="112"/>
      <c r="M64" s="112"/>
      <c r="N64" s="112"/>
      <c r="O64" s="112"/>
      <c r="P64" s="112"/>
      <c r="Q64" s="95" t="s">
        <v>1638</v>
      </c>
      <c r="R64" s="112"/>
      <c r="S64" s="95" t="s">
        <v>2252</v>
      </c>
      <c r="U64" s="95" t="s">
        <v>2253</v>
      </c>
      <c r="V64" s="95" t="s">
        <v>2254</v>
      </c>
      <c r="W64" s="95" t="s">
        <v>2255</v>
      </c>
      <c r="X64" s="95" t="s">
        <v>2256</v>
      </c>
      <c r="Y64" s="248" t="s">
        <v>1951</v>
      </c>
      <c r="Z64" s="248" t="s">
        <v>2238</v>
      </c>
      <c r="AA64" s="248" t="s">
        <v>2614</v>
      </c>
      <c r="AB64" s="249">
        <v>1.0E8</v>
      </c>
      <c r="AC64" s="95" t="s">
        <v>1953</v>
      </c>
      <c r="AD64" s="247">
        <v>2.4821094E7</v>
      </c>
      <c r="AE64" s="247">
        <v>1.36961336E8</v>
      </c>
      <c r="AF64" s="112"/>
      <c r="AG64" s="112"/>
      <c r="AH64" s="95" t="s">
        <v>1954</v>
      </c>
      <c r="AI64" s="112"/>
      <c r="AJ64" s="112"/>
      <c r="AK64" s="95" t="s">
        <v>1955</v>
      </c>
      <c r="AL64" s="247">
        <v>1.0</v>
      </c>
      <c r="AM64" s="95" t="s">
        <v>2240</v>
      </c>
      <c r="AN64" s="95" t="s">
        <v>2241</v>
      </c>
      <c r="AO64" s="95" t="s">
        <v>1637</v>
      </c>
      <c r="AP64" s="95" t="s">
        <v>1649</v>
      </c>
      <c r="AQ64" s="95" t="s">
        <v>1650</v>
      </c>
      <c r="AR64" s="95" t="s">
        <v>1651</v>
      </c>
      <c r="AT64" s="112"/>
      <c r="AU64" s="112"/>
      <c r="AV64" s="112"/>
      <c r="AW64" s="112"/>
      <c r="AX64" s="112"/>
    </row>
    <row r="65">
      <c r="A65" s="247">
        <v>1362870.0</v>
      </c>
      <c r="B65" s="95" t="s">
        <v>2615</v>
      </c>
      <c r="C65" s="95" t="s">
        <v>2616</v>
      </c>
      <c r="D65" s="95" t="s">
        <v>2617</v>
      </c>
      <c r="E65" s="247">
        <v>588276.0</v>
      </c>
      <c r="F65" s="95" t="s">
        <v>2618</v>
      </c>
      <c r="G65" s="95" t="s">
        <v>2231</v>
      </c>
      <c r="J65" s="247">
        <v>6.3</v>
      </c>
      <c r="K65" s="112"/>
      <c r="L65" s="112"/>
      <c r="M65" s="112"/>
      <c r="N65" s="112"/>
      <c r="O65" s="112"/>
      <c r="P65" s="112"/>
      <c r="Q65" s="95" t="s">
        <v>1638</v>
      </c>
      <c r="R65" s="112"/>
      <c r="S65" s="95" t="s">
        <v>2619</v>
      </c>
      <c r="U65" s="112"/>
      <c r="V65" s="95" t="s">
        <v>2620</v>
      </c>
      <c r="W65" s="95" t="s">
        <v>2621</v>
      </c>
      <c r="X65" s="95" t="s">
        <v>2622</v>
      </c>
      <c r="Y65" s="248" t="s">
        <v>2623</v>
      </c>
      <c r="Z65" s="248" t="s">
        <v>2238</v>
      </c>
      <c r="AA65" s="248" t="s">
        <v>2624</v>
      </c>
      <c r="AL65" s="247">
        <v>1.0</v>
      </c>
      <c r="AM65" s="95" t="s">
        <v>2240</v>
      </c>
      <c r="AN65" s="95" t="s">
        <v>2241</v>
      </c>
      <c r="AO65" s="95" t="s">
        <v>1637</v>
      </c>
      <c r="AP65" s="95" t="s">
        <v>1649</v>
      </c>
      <c r="AQ65" s="95" t="s">
        <v>1650</v>
      </c>
      <c r="AR65" s="95" t="s">
        <v>1651</v>
      </c>
      <c r="AT65" s="112"/>
      <c r="AU65" s="112"/>
      <c r="AV65" s="112"/>
      <c r="AW65" s="112"/>
      <c r="AX65" s="112"/>
    </row>
    <row r="66">
      <c r="A66" s="247">
        <v>1348144.0</v>
      </c>
      <c r="B66" s="95" t="s">
        <v>2625</v>
      </c>
      <c r="C66" s="95" t="s">
        <v>2626</v>
      </c>
      <c r="D66" s="95" t="s">
        <v>2627</v>
      </c>
      <c r="E66" s="247">
        <v>634115.0</v>
      </c>
      <c r="F66" s="95" t="s">
        <v>2628</v>
      </c>
      <c r="G66" s="95" t="s">
        <v>2231</v>
      </c>
      <c r="J66" s="247">
        <v>6.5</v>
      </c>
      <c r="K66" s="112"/>
      <c r="L66" s="112"/>
      <c r="M66" s="112"/>
      <c r="N66" s="112"/>
      <c r="O66" s="112"/>
      <c r="P66" s="112"/>
      <c r="Q66" s="95" t="s">
        <v>1638</v>
      </c>
      <c r="R66" s="112"/>
      <c r="S66" s="95" t="s">
        <v>2494</v>
      </c>
      <c r="U66" s="112"/>
      <c r="V66" s="95" t="s">
        <v>2495</v>
      </c>
      <c r="W66" s="95" t="s">
        <v>2496</v>
      </c>
      <c r="X66" s="95" t="s">
        <v>2497</v>
      </c>
      <c r="Y66" s="248" t="s">
        <v>2629</v>
      </c>
      <c r="Z66" s="248" t="s">
        <v>2238</v>
      </c>
      <c r="AA66" s="248" t="s">
        <v>2630</v>
      </c>
      <c r="AD66" s="247">
        <v>1.56387243E8</v>
      </c>
      <c r="AE66" s="247">
        <v>4.86499818E8</v>
      </c>
      <c r="AF66" s="112"/>
      <c r="AG66" s="112"/>
      <c r="AH66" s="112"/>
      <c r="AI66" s="112"/>
      <c r="AJ66" s="112"/>
      <c r="AK66" s="112"/>
      <c r="AL66" s="247">
        <v>1.0</v>
      </c>
      <c r="AM66" s="95" t="s">
        <v>2240</v>
      </c>
      <c r="AN66" s="95" t="s">
        <v>2241</v>
      </c>
      <c r="AO66" s="95" t="s">
        <v>1637</v>
      </c>
      <c r="AP66" s="95" t="s">
        <v>1649</v>
      </c>
      <c r="AQ66" s="95" t="s">
        <v>1650</v>
      </c>
      <c r="AR66" s="95" t="s">
        <v>1651</v>
      </c>
      <c r="AT66" s="112"/>
      <c r="AU66" s="112"/>
      <c r="AV66" s="112"/>
      <c r="AW66" s="112"/>
      <c r="AX66" s="112"/>
    </row>
    <row r="67">
      <c r="A67" s="247">
        <v>1348141.0</v>
      </c>
      <c r="B67" s="95" t="s">
        <v>2631</v>
      </c>
      <c r="C67" s="95" t="s">
        <v>2632</v>
      </c>
      <c r="D67" s="95" t="s">
        <v>2633</v>
      </c>
      <c r="E67" s="247">
        <v>634112.0</v>
      </c>
      <c r="F67" s="95" t="s">
        <v>2634</v>
      </c>
      <c r="G67" s="95" t="s">
        <v>2231</v>
      </c>
      <c r="J67" s="247">
        <v>6.7</v>
      </c>
      <c r="K67" s="112"/>
      <c r="L67" s="112"/>
      <c r="M67" s="112"/>
      <c r="N67" s="112"/>
      <c r="O67" s="112"/>
      <c r="P67" s="112"/>
      <c r="Q67" s="95" t="s">
        <v>1638</v>
      </c>
      <c r="R67" s="112"/>
      <c r="S67" s="95" t="s">
        <v>2494</v>
      </c>
      <c r="U67" s="112"/>
      <c r="V67" s="95" t="s">
        <v>2495</v>
      </c>
      <c r="W67" s="95" t="s">
        <v>2496</v>
      </c>
      <c r="X67" s="95" t="s">
        <v>2497</v>
      </c>
      <c r="Y67" s="248" t="s">
        <v>2635</v>
      </c>
      <c r="Z67" s="248" t="s">
        <v>2238</v>
      </c>
      <c r="AA67" s="248" t="s">
        <v>2636</v>
      </c>
      <c r="AD67" s="247">
        <v>1.56387224E8</v>
      </c>
      <c r="AE67" s="247">
        <v>4.86499815E8</v>
      </c>
      <c r="AF67" s="112"/>
      <c r="AG67" s="112"/>
      <c r="AH67" s="112"/>
      <c r="AI67" s="112"/>
      <c r="AJ67" s="112"/>
      <c r="AK67" s="112"/>
      <c r="AL67" s="247">
        <v>1.0</v>
      </c>
      <c r="AM67" s="95" t="s">
        <v>2240</v>
      </c>
      <c r="AN67" s="95" t="s">
        <v>2241</v>
      </c>
      <c r="AO67" s="95" t="s">
        <v>1637</v>
      </c>
      <c r="AP67" s="95" t="s">
        <v>1649</v>
      </c>
      <c r="AQ67" s="95" t="s">
        <v>1650</v>
      </c>
      <c r="AR67" s="95" t="s">
        <v>1651</v>
      </c>
      <c r="AT67" s="112"/>
      <c r="AU67" s="112"/>
      <c r="AV67" s="112"/>
      <c r="AW67" s="112"/>
      <c r="AX67" s="112"/>
    </row>
    <row r="68">
      <c r="A68" s="247">
        <v>1041708.0</v>
      </c>
      <c r="B68" s="95" t="s">
        <v>2637</v>
      </c>
      <c r="E68" s="247">
        <v>499812.0</v>
      </c>
      <c r="F68" s="95" t="s">
        <v>2638</v>
      </c>
      <c r="G68" s="95" t="s">
        <v>2231</v>
      </c>
      <c r="J68" s="247">
        <v>7.0</v>
      </c>
      <c r="K68" s="112"/>
      <c r="L68" s="112"/>
      <c r="M68" s="112"/>
      <c r="N68" s="112"/>
      <c r="O68" s="112"/>
      <c r="P68" s="112"/>
      <c r="Q68" s="95" t="s">
        <v>1638</v>
      </c>
      <c r="R68" s="112"/>
      <c r="S68" s="95" t="s">
        <v>2232</v>
      </c>
      <c r="U68" s="95" t="s">
        <v>2233</v>
      </c>
      <c r="V68" s="95" t="s">
        <v>2234</v>
      </c>
      <c r="W68" s="95" t="s">
        <v>2235</v>
      </c>
      <c r="X68" s="95" t="s">
        <v>2236</v>
      </c>
      <c r="Y68" s="248" t="s">
        <v>2639</v>
      </c>
      <c r="Z68" s="248" t="s">
        <v>2238</v>
      </c>
      <c r="AA68" s="248" t="s">
        <v>2640</v>
      </c>
      <c r="AD68" s="247">
        <v>1.34283596E8</v>
      </c>
      <c r="AE68" s="247">
        <v>4.59072645E8</v>
      </c>
      <c r="AF68" s="112"/>
      <c r="AG68" s="112"/>
      <c r="AH68" s="112"/>
      <c r="AI68" s="112"/>
      <c r="AJ68" s="112"/>
      <c r="AK68" s="112"/>
      <c r="AL68" s="247">
        <v>1.0</v>
      </c>
      <c r="AM68" s="95" t="s">
        <v>2240</v>
      </c>
      <c r="AN68" s="95" t="s">
        <v>2241</v>
      </c>
      <c r="AO68" s="95" t="s">
        <v>1637</v>
      </c>
      <c r="AP68" s="95" t="s">
        <v>1649</v>
      </c>
      <c r="AQ68" s="95" t="s">
        <v>1650</v>
      </c>
      <c r="AR68" s="95" t="s">
        <v>1651</v>
      </c>
      <c r="AT68" s="112"/>
      <c r="AU68" s="112"/>
      <c r="AV68" s="112"/>
      <c r="AW68" s="112"/>
      <c r="AX68" s="112"/>
    </row>
    <row r="69">
      <c r="A69" s="247">
        <v>1348142.0</v>
      </c>
      <c r="B69" s="95" t="s">
        <v>2641</v>
      </c>
      <c r="C69" s="95" t="s">
        <v>2642</v>
      </c>
      <c r="D69" s="95" t="s">
        <v>2643</v>
      </c>
      <c r="E69" s="247">
        <v>634113.0</v>
      </c>
      <c r="F69" s="95" t="s">
        <v>2644</v>
      </c>
      <c r="G69" s="95" t="s">
        <v>2231</v>
      </c>
      <c r="J69" s="247">
        <v>7.3</v>
      </c>
      <c r="K69" s="112"/>
      <c r="L69" s="112"/>
      <c r="M69" s="112"/>
      <c r="N69" s="112"/>
      <c r="O69" s="112"/>
      <c r="P69" s="112"/>
      <c r="Q69" s="95" t="s">
        <v>1638</v>
      </c>
      <c r="R69" s="112"/>
      <c r="S69" s="95" t="s">
        <v>2494</v>
      </c>
      <c r="U69" s="112"/>
      <c r="V69" s="95" t="s">
        <v>2495</v>
      </c>
      <c r="W69" s="95" t="s">
        <v>2496</v>
      </c>
      <c r="X69" s="95" t="s">
        <v>2497</v>
      </c>
      <c r="Y69" s="248" t="s">
        <v>2645</v>
      </c>
      <c r="Z69" s="248" t="s">
        <v>2238</v>
      </c>
      <c r="AA69" s="248" t="s">
        <v>2646</v>
      </c>
      <c r="AD69" s="247">
        <v>1.56387238E8</v>
      </c>
      <c r="AE69" s="247">
        <v>4.86499816E8</v>
      </c>
      <c r="AF69" s="112"/>
      <c r="AG69" s="112"/>
      <c r="AH69" s="112"/>
      <c r="AI69" s="112"/>
      <c r="AJ69" s="112"/>
      <c r="AK69" s="112"/>
      <c r="AL69" s="247">
        <v>1.0</v>
      </c>
      <c r="AM69" s="95" t="s">
        <v>2240</v>
      </c>
      <c r="AN69" s="95" t="s">
        <v>2241</v>
      </c>
      <c r="AO69" s="95" t="s">
        <v>1637</v>
      </c>
      <c r="AP69" s="95" t="s">
        <v>1649</v>
      </c>
      <c r="AQ69" s="95" t="s">
        <v>1650</v>
      </c>
      <c r="AR69" s="95" t="s">
        <v>1651</v>
      </c>
      <c r="AT69" s="112"/>
      <c r="AU69" s="112"/>
      <c r="AV69" s="112"/>
      <c r="AW69" s="112"/>
      <c r="AX69" s="112"/>
    </row>
    <row r="70">
      <c r="A70" s="247">
        <v>1362833.0</v>
      </c>
      <c r="B70" s="95" t="s">
        <v>2647</v>
      </c>
      <c r="E70" s="247">
        <v>643175.0</v>
      </c>
      <c r="F70" s="95" t="s">
        <v>2648</v>
      </c>
      <c r="G70" s="95" t="s">
        <v>2231</v>
      </c>
      <c r="J70" s="247">
        <v>7.4</v>
      </c>
      <c r="K70" s="112"/>
      <c r="L70" s="112"/>
      <c r="M70" s="112"/>
      <c r="N70" s="112"/>
      <c r="O70" s="112"/>
      <c r="P70" s="112"/>
      <c r="Q70" s="95" t="s">
        <v>1638</v>
      </c>
      <c r="R70" s="112"/>
      <c r="S70" s="95" t="s">
        <v>2649</v>
      </c>
      <c r="U70" s="112"/>
      <c r="V70" s="95" t="s">
        <v>2650</v>
      </c>
      <c r="W70" s="95" t="s">
        <v>2651</v>
      </c>
      <c r="X70" s="95" t="s">
        <v>2497</v>
      </c>
      <c r="Y70" s="248" t="s">
        <v>2652</v>
      </c>
      <c r="Z70" s="248" t="s">
        <v>2238</v>
      </c>
      <c r="AA70" s="248" t="s">
        <v>2653</v>
      </c>
      <c r="AD70" s="247">
        <v>1.6483039E8</v>
      </c>
      <c r="AE70" s="247">
        <v>4.90945577E8</v>
      </c>
      <c r="AF70" s="112"/>
      <c r="AG70" s="112"/>
      <c r="AH70" s="112"/>
      <c r="AI70" s="112"/>
      <c r="AJ70" s="112"/>
      <c r="AK70" s="112"/>
      <c r="AL70" s="247">
        <v>1.0</v>
      </c>
      <c r="AM70" s="95" t="s">
        <v>2240</v>
      </c>
      <c r="AN70" s="95" t="s">
        <v>2241</v>
      </c>
      <c r="AO70" s="95" t="s">
        <v>1637</v>
      </c>
      <c r="AP70" s="95" t="s">
        <v>1649</v>
      </c>
      <c r="AQ70" s="95" t="s">
        <v>1650</v>
      </c>
      <c r="AR70" s="95" t="s">
        <v>1651</v>
      </c>
      <c r="AT70" s="112"/>
      <c r="AU70" s="112"/>
      <c r="AV70" s="112"/>
      <c r="AW70" s="112"/>
      <c r="AX70" s="112"/>
    </row>
    <row r="71">
      <c r="A71" s="247">
        <v>1366809.0</v>
      </c>
      <c r="B71" s="95" t="s">
        <v>2615</v>
      </c>
      <c r="C71" s="95" t="s">
        <v>2616</v>
      </c>
      <c r="D71" s="95" t="s">
        <v>2617</v>
      </c>
      <c r="E71" s="247">
        <v>588276.0</v>
      </c>
      <c r="F71" s="95" t="s">
        <v>2618</v>
      </c>
      <c r="G71" s="95" t="s">
        <v>2231</v>
      </c>
      <c r="J71" s="247">
        <v>8.0</v>
      </c>
      <c r="K71" s="112"/>
      <c r="L71" s="112"/>
      <c r="M71" s="112"/>
      <c r="N71" s="112"/>
      <c r="O71" s="112"/>
      <c r="P71" s="112"/>
      <c r="Q71" s="95" t="s">
        <v>1638</v>
      </c>
      <c r="R71" s="112"/>
      <c r="S71" s="95" t="s">
        <v>2654</v>
      </c>
      <c r="U71" s="112"/>
      <c r="V71" s="95" t="s">
        <v>2655</v>
      </c>
      <c r="W71" s="95" t="s">
        <v>2656</v>
      </c>
      <c r="X71" s="95" t="s">
        <v>2622</v>
      </c>
      <c r="Y71" s="248" t="s">
        <v>2623</v>
      </c>
      <c r="Z71" s="248" t="s">
        <v>2238</v>
      </c>
      <c r="AA71" s="248" t="s">
        <v>2624</v>
      </c>
      <c r="AL71" s="247">
        <v>1.0</v>
      </c>
      <c r="AM71" s="95" t="s">
        <v>2240</v>
      </c>
      <c r="AN71" s="95" t="s">
        <v>2241</v>
      </c>
      <c r="AO71" s="95" t="s">
        <v>1637</v>
      </c>
      <c r="AP71" s="95" t="s">
        <v>1649</v>
      </c>
      <c r="AQ71" s="95" t="s">
        <v>1650</v>
      </c>
      <c r="AR71" s="95" t="s">
        <v>1651</v>
      </c>
      <c r="AT71" s="112"/>
      <c r="AU71" s="112"/>
      <c r="AV71" s="112"/>
      <c r="AW71" s="112"/>
      <c r="AX71" s="112"/>
    </row>
    <row r="72">
      <c r="A72" s="247">
        <v>1237100.0</v>
      </c>
      <c r="B72" s="95" t="s">
        <v>2615</v>
      </c>
      <c r="C72" s="95" t="s">
        <v>2616</v>
      </c>
      <c r="D72" s="95" t="s">
        <v>2617</v>
      </c>
      <c r="E72" s="247">
        <v>588276.0</v>
      </c>
      <c r="F72" s="95" t="s">
        <v>2657</v>
      </c>
      <c r="G72" s="95" t="s">
        <v>2231</v>
      </c>
      <c r="J72" s="247">
        <v>8.0</v>
      </c>
      <c r="K72" s="112"/>
      <c r="L72" s="112"/>
      <c r="M72" s="112"/>
      <c r="N72" s="112"/>
      <c r="O72" s="112"/>
      <c r="P72" s="112"/>
      <c r="Q72" s="95" t="s">
        <v>1638</v>
      </c>
      <c r="R72" s="112"/>
      <c r="S72" s="95" t="s">
        <v>2658</v>
      </c>
      <c r="U72" s="112"/>
      <c r="V72" s="95" t="s">
        <v>2659</v>
      </c>
      <c r="W72" s="95" t="s">
        <v>2660</v>
      </c>
      <c r="X72" s="95" t="s">
        <v>2661</v>
      </c>
      <c r="Y72" s="248" t="s">
        <v>2623</v>
      </c>
      <c r="Z72" s="248" t="s">
        <v>2238</v>
      </c>
      <c r="AA72" s="248" t="s">
        <v>2624</v>
      </c>
      <c r="AL72" s="247">
        <v>1.0</v>
      </c>
      <c r="AM72" s="95" t="s">
        <v>2240</v>
      </c>
      <c r="AN72" s="95" t="s">
        <v>2241</v>
      </c>
      <c r="AO72" s="95" t="s">
        <v>1637</v>
      </c>
      <c r="AP72" s="95" t="s">
        <v>1649</v>
      </c>
      <c r="AQ72" s="95" t="s">
        <v>1650</v>
      </c>
      <c r="AR72" s="95" t="s">
        <v>1651</v>
      </c>
      <c r="AT72" s="112"/>
      <c r="AU72" s="112"/>
      <c r="AV72" s="112"/>
      <c r="AW72" s="112"/>
      <c r="AX72" s="112"/>
    </row>
    <row r="73">
      <c r="A73" s="247">
        <v>1362834.0</v>
      </c>
      <c r="B73" s="95" t="s">
        <v>2662</v>
      </c>
      <c r="E73" s="247">
        <v>643176.0</v>
      </c>
      <c r="F73" s="95" t="s">
        <v>2663</v>
      </c>
      <c r="G73" s="95" t="s">
        <v>2231</v>
      </c>
      <c r="J73" s="247">
        <v>8.9</v>
      </c>
      <c r="K73" s="112"/>
      <c r="L73" s="112"/>
      <c r="M73" s="112"/>
      <c r="N73" s="112"/>
      <c r="O73" s="112"/>
      <c r="P73" s="112"/>
      <c r="Q73" s="95" t="s">
        <v>1638</v>
      </c>
      <c r="R73" s="112"/>
      <c r="S73" s="95" t="s">
        <v>2649</v>
      </c>
      <c r="U73" s="112"/>
      <c r="V73" s="95" t="s">
        <v>2650</v>
      </c>
      <c r="W73" s="95" t="s">
        <v>2651</v>
      </c>
      <c r="X73" s="95" t="s">
        <v>2497</v>
      </c>
      <c r="Y73" s="248" t="s">
        <v>2664</v>
      </c>
      <c r="Z73" s="248" t="s">
        <v>2238</v>
      </c>
      <c r="AA73" s="248" t="s">
        <v>2665</v>
      </c>
      <c r="AD73" s="247">
        <v>1.64830489E8</v>
      </c>
      <c r="AE73" s="247">
        <v>4.90945578E8</v>
      </c>
      <c r="AF73" s="112"/>
      <c r="AG73" s="112"/>
      <c r="AH73" s="112"/>
      <c r="AI73" s="112"/>
      <c r="AJ73" s="112"/>
      <c r="AK73" s="112"/>
      <c r="AL73" s="247">
        <v>1.0</v>
      </c>
      <c r="AM73" s="95" t="s">
        <v>2240</v>
      </c>
      <c r="AN73" s="95" t="s">
        <v>2241</v>
      </c>
      <c r="AO73" s="95" t="s">
        <v>1637</v>
      </c>
      <c r="AP73" s="95" t="s">
        <v>1649</v>
      </c>
      <c r="AQ73" s="95" t="s">
        <v>1650</v>
      </c>
      <c r="AR73" s="95" t="s">
        <v>1651</v>
      </c>
      <c r="AT73" s="112"/>
      <c r="AU73" s="112"/>
      <c r="AV73" s="112"/>
      <c r="AW73" s="112"/>
      <c r="AX73" s="112"/>
    </row>
    <row r="74">
      <c r="A74" s="247">
        <v>1348146.0</v>
      </c>
      <c r="B74" s="95" t="s">
        <v>2666</v>
      </c>
      <c r="C74" s="95" t="s">
        <v>2667</v>
      </c>
      <c r="D74" s="95" t="s">
        <v>2668</v>
      </c>
      <c r="E74" s="247">
        <v>634117.0</v>
      </c>
      <c r="F74" s="95" t="s">
        <v>2669</v>
      </c>
      <c r="G74" s="95" t="s">
        <v>2231</v>
      </c>
      <c r="J74" s="247">
        <v>8.9</v>
      </c>
      <c r="K74" s="112"/>
      <c r="L74" s="112"/>
      <c r="M74" s="112"/>
      <c r="N74" s="112"/>
      <c r="O74" s="112"/>
      <c r="P74" s="112"/>
      <c r="Q74" s="95" t="s">
        <v>1638</v>
      </c>
      <c r="R74" s="112"/>
      <c r="S74" s="95" t="s">
        <v>2494</v>
      </c>
      <c r="U74" s="112"/>
      <c r="V74" s="95" t="s">
        <v>2495</v>
      </c>
      <c r="W74" s="95" t="s">
        <v>2496</v>
      </c>
      <c r="X74" s="95" t="s">
        <v>2497</v>
      </c>
      <c r="Y74" s="248" t="s">
        <v>2670</v>
      </c>
      <c r="Z74" s="248" t="s">
        <v>2238</v>
      </c>
      <c r="AA74" s="248" t="s">
        <v>2671</v>
      </c>
      <c r="AD74" s="247">
        <v>1.56387242E8</v>
      </c>
      <c r="AE74" s="247">
        <v>4.8649982E8</v>
      </c>
      <c r="AF74" s="112"/>
      <c r="AG74" s="112"/>
      <c r="AH74" s="112"/>
      <c r="AI74" s="112"/>
      <c r="AJ74" s="112"/>
      <c r="AK74" s="112"/>
      <c r="AL74" s="247">
        <v>1.0</v>
      </c>
      <c r="AM74" s="95" t="s">
        <v>2240</v>
      </c>
      <c r="AN74" s="95" t="s">
        <v>2241</v>
      </c>
      <c r="AO74" s="95" t="s">
        <v>1637</v>
      </c>
      <c r="AP74" s="95" t="s">
        <v>1649</v>
      </c>
      <c r="AQ74" s="95" t="s">
        <v>1650</v>
      </c>
      <c r="AR74" s="95" t="s">
        <v>1651</v>
      </c>
      <c r="AT74" s="112"/>
      <c r="AU74" s="112"/>
      <c r="AV74" s="112"/>
      <c r="AW74" s="112"/>
      <c r="AX74" s="112"/>
    </row>
    <row r="75">
      <c r="A75" s="247">
        <v>1205962.0</v>
      </c>
      <c r="B75" s="95" t="s">
        <v>2672</v>
      </c>
      <c r="C75" s="95" t="s">
        <v>2673</v>
      </c>
      <c r="D75" s="95" t="s">
        <v>2674</v>
      </c>
      <c r="E75" s="247">
        <v>570913.0</v>
      </c>
      <c r="F75" s="95" t="s">
        <v>2675</v>
      </c>
      <c r="G75" s="95" t="s">
        <v>2231</v>
      </c>
      <c r="J75" s="247">
        <v>9.88</v>
      </c>
      <c r="K75" s="112"/>
      <c r="L75" s="112"/>
      <c r="M75" s="112"/>
      <c r="N75" s="112"/>
      <c r="O75" s="112"/>
      <c r="P75" s="112"/>
      <c r="Q75" s="95" t="s">
        <v>1638</v>
      </c>
      <c r="R75" s="112"/>
      <c r="S75" s="95" t="s">
        <v>2676</v>
      </c>
      <c r="U75" s="95" t="s">
        <v>2677</v>
      </c>
      <c r="V75" s="95" t="s">
        <v>2678</v>
      </c>
      <c r="W75" s="95" t="s">
        <v>2679</v>
      </c>
      <c r="X75" s="95" t="s">
        <v>2680</v>
      </c>
      <c r="Y75" s="248" t="s">
        <v>2681</v>
      </c>
      <c r="Z75" s="248" t="s">
        <v>2238</v>
      </c>
      <c r="AA75" s="248" t="s">
        <v>2682</v>
      </c>
      <c r="AD75" s="247">
        <v>1.37531515E8</v>
      </c>
      <c r="AE75" s="247">
        <v>4.73132132E8</v>
      </c>
      <c r="AF75" s="112"/>
      <c r="AG75" s="112"/>
      <c r="AH75" s="112"/>
      <c r="AI75" s="112"/>
      <c r="AJ75" s="112"/>
      <c r="AK75" s="112"/>
      <c r="AL75" s="247">
        <v>1.0</v>
      </c>
      <c r="AM75" s="95" t="s">
        <v>2240</v>
      </c>
      <c r="AN75" s="95" t="s">
        <v>2241</v>
      </c>
      <c r="AO75" s="95" t="s">
        <v>1637</v>
      </c>
      <c r="AP75" s="95" t="s">
        <v>1649</v>
      </c>
      <c r="AQ75" s="95" t="s">
        <v>1650</v>
      </c>
      <c r="AR75" s="95" t="s">
        <v>1651</v>
      </c>
      <c r="AT75" s="112"/>
      <c r="AU75" s="112"/>
      <c r="AV75" s="112"/>
      <c r="AW75" s="112"/>
      <c r="AX75" s="112"/>
    </row>
    <row r="76">
      <c r="A76" s="247">
        <v>1205875.0</v>
      </c>
      <c r="B76" s="95" t="s">
        <v>2672</v>
      </c>
      <c r="C76" s="95" t="s">
        <v>2673</v>
      </c>
      <c r="D76" s="95" t="s">
        <v>2674</v>
      </c>
      <c r="E76" s="247">
        <v>570913.0</v>
      </c>
      <c r="F76" s="95" t="s">
        <v>2675</v>
      </c>
      <c r="G76" s="95" t="s">
        <v>2231</v>
      </c>
      <c r="J76" s="247">
        <v>9.88</v>
      </c>
      <c r="K76" s="112"/>
      <c r="L76" s="112"/>
      <c r="M76" s="112"/>
      <c r="N76" s="112"/>
      <c r="O76" s="112"/>
      <c r="P76" s="112"/>
      <c r="Q76" s="95" t="s">
        <v>1638</v>
      </c>
      <c r="R76" s="112"/>
      <c r="S76" s="95" t="s">
        <v>2676</v>
      </c>
      <c r="U76" s="95" t="s">
        <v>2677</v>
      </c>
      <c r="V76" s="95" t="s">
        <v>2678</v>
      </c>
      <c r="W76" s="95" t="s">
        <v>2679</v>
      </c>
      <c r="X76" s="95" t="s">
        <v>2680</v>
      </c>
      <c r="Y76" s="248" t="s">
        <v>2681</v>
      </c>
      <c r="Z76" s="248" t="s">
        <v>2238</v>
      </c>
      <c r="AA76" s="248" t="s">
        <v>2682</v>
      </c>
      <c r="AD76" s="247">
        <v>1.37531515E8</v>
      </c>
      <c r="AE76" s="247">
        <v>4.73132132E8</v>
      </c>
      <c r="AF76" s="112"/>
      <c r="AG76" s="112"/>
      <c r="AH76" s="112"/>
      <c r="AI76" s="112"/>
      <c r="AJ76" s="112"/>
      <c r="AK76" s="112"/>
      <c r="AL76" s="247">
        <v>1.0</v>
      </c>
      <c r="AM76" s="95" t="s">
        <v>2240</v>
      </c>
      <c r="AN76" s="95" t="s">
        <v>2241</v>
      </c>
      <c r="AO76" s="95" t="s">
        <v>1637</v>
      </c>
      <c r="AP76" s="95" t="s">
        <v>1649</v>
      </c>
      <c r="AQ76" s="95" t="s">
        <v>1650</v>
      </c>
      <c r="AR76" s="95" t="s">
        <v>1651</v>
      </c>
      <c r="AT76" s="112"/>
      <c r="AU76" s="112"/>
      <c r="AV76" s="112"/>
      <c r="AW76" s="112"/>
      <c r="AX76" s="112"/>
    </row>
    <row r="77">
      <c r="A77" s="247">
        <v>1206021.0</v>
      </c>
      <c r="B77" s="95" t="s">
        <v>2672</v>
      </c>
      <c r="C77" s="95" t="s">
        <v>2673</v>
      </c>
      <c r="D77" s="95" t="s">
        <v>2674</v>
      </c>
      <c r="E77" s="247">
        <v>570913.0</v>
      </c>
      <c r="F77" s="95" t="s">
        <v>2675</v>
      </c>
      <c r="G77" s="95" t="s">
        <v>2231</v>
      </c>
      <c r="J77" s="247">
        <v>9.88</v>
      </c>
      <c r="K77" s="112"/>
      <c r="L77" s="112"/>
      <c r="M77" s="112"/>
      <c r="N77" s="112"/>
      <c r="O77" s="112"/>
      <c r="P77" s="112"/>
      <c r="Q77" s="95" t="s">
        <v>1638</v>
      </c>
      <c r="R77" s="112"/>
      <c r="S77" s="95" t="s">
        <v>2676</v>
      </c>
      <c r="U77" s="95" t="s">
        <v>2677</v>
      </c>
      <c r="V77" s="95" t="s">
        <v>2678</v>
      </c>
      <c r="W77" s="95" t="s">
        <v>2679</v>
      </c>
      <c r="X77" s="95" t="s">
        <v>2680</v>
      </c>
      <c r="Y77" s="248" t="s">
        <v>2681</v>
      </c>
      <c r="Z77" s="248" t="s">
        <v>2238</v>
      </c>
      <c r="AA77" s="248" t="s">
        <v>2682</v>
      </c>
      <c r="AD77" s="247">
        <v>1.37531515E8</v>
      </c>
      <c r="AE77" s="247">
        <v>4.73132132E8</v>
      </c>
      <c r="AF77" s="112"/>
      <c r="AG77" s="112"/>
      <c r="AH77" s="112"/>
      <c r="AI77" s="112"/>
      <c r="AJ77" s="112"/>
      <c r="AK77" s="112"/>
      <c r="AL77" s="247">
        <v>1.0</v>
      </c>
      <c r="AM77" s="95" t="s">
        <v>2240</v>
      </c>
      <c r="AN77" s="95" t="s">
        <v>2241</v>
      </c>
      <c r="AO77" s="95" t="s">
        <v>1637</v>
      </c>
      <c r="AP77" s="95" t="s">
        <v>1649</v>
      </c>
      <c r="AQ77" s="95" t="s">
        <v>1650</v>
      </c>
      <c r="AR77" s="95" t="s">
        <v>1651</v>
      </c>
      <c r="AT77" s="112"/>
      <c r="AU77" s="112"/>
      <c r="AV77" s="112"/>
      <c r="AW77" s="112"/>
      <c r="AX77" s="112"/>
    </row>
    <row r="78">
      <c r="A78" s="247">
        <v>1348143.0</v>
      </c>
      <c r="B78" s="95" t="s">
        <v>2683</v>
      </c>
      <c r="C78" s="95" t="s">
        <v>2684</v>
      </c>
      <c r="D78" s="95" t="s">
        <v>2685</v>
      </c>
      <c r="E78" s="247">
        <v>634114.0</v>
      </c>
      <c r="F78" s="95" t="s">
        <v>2686</v>
      </c>
      <c r="G78" s="95" t="s">
        <v>2231</v>
      </c>
      <c r="J78" s="247">
        <v>10.7</v>
      </c>
      <c r="K78" s="112"/>
      <c r="L78" s="112"/>
      <c r="M78" s="112"/>
      <c r="N78" s="112"/>
      <c r="O78" s="112"/>
      <c r="P78" s="112"/>
      <c r="Q78" s="95" t="s">
        <v>1638</v>
      </c>
      <c r="R78" s="112"/>
      <c r="S78" s="95" t="s">
        <v>2494</v>
      </c>
      <c r="U78" s="112"/>
      <c r="V78" s="95" t="s">
        <v>2495</v>
      </c>
      <c r="W78" s="95" t="s">
        <v>2496</v>
      </c>
      <c r="X78" s="95" t="s">
        <v>2497</v>
      </c>
      <c r="Y78" s="248" t="s">
        <v>2687</v>
      </c>
      <c r="Z78" s="248" t="s">
        <v>2238</v>
      </c>
      <c r="AA78" s="248" t="s">
        <v>2688</v>
      </c>
      <c r="AD78" s="247">
        <v>1.56387239E8</v>
      </c>
      <c r="AE78" s="247">
        <v>4.86499817E8</v>
      </c>
      <c r="AF78" s="112"/>
      <c r="AG78" s="112"/>
      <c r="AH78" s="112"/>
      <c r="AI78" s="112"/>
      <c r="AJ78" s="112"/>
      <c r="AK78" s="112"/>
      <c r="AL78" s="247">
        <v>1.0</v>
      </c>
      <c r="AM78" s="95" t="s">
        <v>2240</v>
      </c>
      <c r="AN78" s="95" t="s">
        <v>2241</v>
      </c>
      <c r="AO78" s="95" t="s">
        <v>1637</v>
      </c>
      <c r="AP78" s="95" t="s">
        <v>1649</v>
      </c>
      <c r="AQ78" s="95" t="s">
        <v>1650</v>
      </c>
      <c r="AR78" s="95" t="s">
        <v>1651</v>
      </c>
      <c r="AT78" s="112"/>
      <c r="AU78" s="112"/>
      <c r="AV78" s="112"/>
      <c r="AW78" s="112"/>
      <c r="AX78" s="112"/>
    </row>
    <row r="79">
      <c r="A79" s="247">
        <v>1362831.0</v>
      </c>
      <c r="B79" s="95" t="s">
        <v>2689</v>
      </c>
      <c r="E79" s="247">
        <v>643173.0</v>
      </c>
      <c r="F79" s="95" t="s">
        <v>2690</v>
      </c>
      <c r="G79" s="95" t="s">
        <v>2231</v>
      </c>
      <c r="J79" s="247">
        <v>11.7</v>
      </c>
      <c r="K79" s="112"/>
      <c r="L79" s="112"/>
      <c r="M79" s="112"/>
      <c r="N79" s="112"/>
      <c r="O79" s="112"/>
      <c r="P79" s="112"/>
      <c r="Q79" s="95" t="s">
        <v>1638</v>
      </c>
      <c r="R79" s="112"/>
      <c r="S79" s="95" t="s">
        <v>2649</v>
      </c>
      <c r="U79" s="112"/>
      <c r="V79" s="95" t="s">
        <v>2650</v>
      </c>
      <c r="W79" s="95" t="s">
        <v>2651</v>
      </c>
      <c r="X79" s="95" t="s">
        <v>2497</v>
      </c>
      <c r="Y79" s="248" t="s">
        <v>2691</v>
      </c>
      <c r="Z79" s="248" t="s">
        <v>2238</v>
      </c>
      <c r="AA79" s="248" t="s">
        <v>2692</v>
      </c>
      <c r="AD79" s="247">
        <v>1.64830355E8</v>
      </c>
      <c r="AE79" s="247">
        <v>4.90945575E8</v>
      </c>
      <c r="AF79" s="112"/>
      <c r="AG79" s="112"/>
      <c r="AH79" s="112"/>
      <c r="AI79" s="112"/>
      <c r="AJ79" s="112"/>
      <c r="AK79" s="112"/>
      <c r="AL79" s="247">
        <v>1.0</v>
      </c>
      <c r="AM79" s="95" t="s">
        <v>2240</v>
      </c>
      <c r="AN79" s="95" t="s">
        <v>2241</v>
      </c>
      <c r="AO79" s="95" t="s">
        <v>1637</v>
      </c>
      <c r="AP79" s="95" t="s">
        <v>1649</v>
      </c>
      <c r="AQ79" s="95" t="s">
        <v>1650</v>
      </c>
      <c r="AR79" s="95" t="s">
        <v>1651</v>
      </c>
      <c r="AT79" s="112"/>
      <c r="AU79" s="112"/>
      <c r="AV79" s="112"/>
      <c r="AW79" s="112"/>
      <c r="AX79" s="112"/>
    </row>
    <row r="80">
      <c r="A80" s="247">
        <v>1350300.0</v>
      </c>
      <c r="B80" s="95" t="s">
        <v>2693</v>
      </c>
      <c r="C80" s="95" t="s">
        <v>2694</v>
      </c>
      <c r="D80" s="95" t="s">
        <v>2695</v>
      </c>
      <c r="E80" s="247">
        <v>635557.0</v>
      </c>
      <c r="F80" s="95" t="s">
        <v>2696</v>
      </c>
      <c r="G80" s="95" t="s">
        <v>2231</v>
      </c>
      <c r="J80" s="247">
        <v>12.5</v>
      </c>
      <c r="K80" s="112"/>
      <c r="L80" s="112"/>
      <c r="M80" s="112"/>
      <c r="N80" s="112"/>
      <c r="O80" s="112"/>
      <c r="P80" s="112"/>
      <c r="Q80" s="95" t="s">
        <v>1638</v>
      </c>
      <c r="R80" s="112"/>
      <c r="S80" s="95" t="s">
        <v>2697</v>
      </c>
      <c r="U80" s="112"/>
      <c r="V80" s="95" t="s">
        <v>2698</v>
      </c>
      <c r="W80" s="95" t="s">
        <v>2699</v>
      </c>
      <c r="X80" s="95" t="s">
        <v>2700</v>
      </c>
      <c r="Y80" s="248" t="s">
        <v>2701</v>
      </c>
      <c r="Z80" s="248" t="s">
        <v>2238</v>
      </c>
      <c r="AA80" s="248" t="s">
        <v>2702</v>
      </c>
      <c r="AL80" s="247">
        <v>1.0</v>
      </c>
      <c r="AM80" s="95" t="s">
        <v>2240</v>
      </c>
      <c r="AN80" s="95" t="s">
        <v>2241</v>
      </c>
      <c r="AO80" s="95" t="s">
        <v>1637</v>
      </c>
      <c r="AP80" s="95" t="s">
        <v>1649</v>
      </c>
      <c r="AQ80" s="95" t="s">
        <v>1650</v>
      </c>
      <c r="AR80" s="95" t="s">
        <v>1651</v>
      </c>
      <c r="AT80" s="112"/>
      <c r="AU80" s="112"/>
      <c r="AV80" s="112"/>
      <c r="AW80" s="112"/>
      <c r="AX80" s="112"/>
    </row>
    <row r="81">
      <c r="A81" s="247">
        <v>1350383.0</v>
      </c>
      <c r="B81" s="95" t="s">
        <v>2703</v>
      </c>
      <c r="C81" s="95" t="s">
        <v>2704</v>
      </c>
      <c r="D81" s="95" t="s">
        <v>2705</v>
      </c>
      <c r="E81" s="247">
        <v>635664.0</v>
      </c>
      <c r="F81" s="95" t="s">
        <v>2706</v>
      </c>
      <c r="G81" s="95" t="s">
        <v>2231</v>
      </c>
      <c r="J81" s="247">
        <v>12.5</v>
      </c>
      <c r="K81" s="112"/>
      <c r="L81" s="112"/>
      <c r="M81" s="112"/>
      <c r="N81" s="112"/>
      <c r="O81" s="112"/>
      <c r="P81" s="112"/>
      <c r="Q81" s="95" t="s">
        <v>1638</v>
      </c>
      <c r="R81" s="112"/>
      <c r="S81" s="95" t="s">
        <v>2697</v>
      </c>
      <c r="U81" s="112"/>
      <c r="V81" s="95" t="s">
        <v>2698</v>
      </c>
      <c r="W81" s="95" t="s">
        <v>2699</v>
      </c>
      <c r="X81" s="95" t="s">
        <v>2700</v>
      </c>
      <c r="Y81" s="248" t="s">
        <v>2707</v>
      </c>
      <c r="Z81" s="248" t="s">
        <v>2238</v>
      </c>
      <c r="AA81" s="248" t="s">
        <v>2708</v>
      </c>
      <c r="AL81" s="247">
        <v>1.0</v>
      </c>
      <c r="AM81" s="95" t="s">
        <v>2240</v>
      </c>
      <c r="AN81" s="95" t="s">
        <v>2241</v>
      </c>
      <c r="AO81" s="95" t="s">
        <v>1637</v>
      </c>
      <c r="AP81" s="95" t="s">
        <v>1649</v>
      </c>
      <c r="AQ81" s="95" t="s">
        <v>1650</v>
      </c>
      <c r="AR81" s="95" t="s">
        <v>1651</v>
      </c>
      <c r="AT81" s="112"/>
      <c r="AU81" s="112"/>
      <c r="AV81" s="112"/>
      <c r="AW81" s="112"/>
      <c r="AX81" s="112"/>
    </row>
    <row r="82">
      <c r="A82" s="247">
        <v>1350365.0</v>
      </c>
      <c r="B82" s="95" t="s">
        <v>2709</v>
      </c>
      <c r="C82" s="95" t="s">
        <v>2710</v>
      </c>
      <c r="D82" s="95" t="s">
        <v>2711</v>
      </c>
      <c r="E82" s="247">
        <v>635648.0</v>
      </c>
      <c r="F82" s="95" t="s">
        <v>2712</v>
      </c>
      <c r="G82" s="95" t="s">
        <v>2231</v>
      </c>
      <c r="J82" s="247">
        <v>12.5</v>
      </c>
      <c r="K82" s="112"/>
      <c r="L82" s="112"/>
      <c r="M82" s="112"/>
      <c r="N82" s="112"/>
      <c r="O82" s="112"/>
      <c r="P82" s="112"/>
      <c r="Q82" s="95" t="s">
        <v>1638</v>
      </c>
      <c r="R82" s="112"/>
      <c r="S82" s="95" t="s">
        <v>2697</v>
      </c>
      <c r="U82" s="112"/>
      <c r="V82" s="95" t="s">
        <v>2698</v>
      </c>
      <c r="W82" s="95" t="s">
        <v>2699</v>
      </c>
      <c r="X82" s="95" t="s">
        <v>2700</v>
      </c>
      <c r="Y82" s="248" t="s">
        <v>2713</v>
      </c>
      <c r="Z82" s="248" t="s">
        <v>2238</v>
      </c>
      <c r="AA82" s="248" t="s">
        <v>2714</v>
      </c>
      <c r="AL82" s="247">
        <v>1.0</v>
      </c>
      <c r="AM82" s="95" t="s">
        <v>2240</v>
      </c>
      <c r="AN82" s="95" t="s">
        <v>2241</v>
      </c>
      <c r="AO82" s="95" t="s">
        <v>1637</v>
      </c>
      <c r="AP82" s="95" t="s">
        <v>1649</v>
      </c>
      <c r="AQ82" s="95" t="s">
        <v>1650</v>
      </c>
      <c r="AR82" s="95" t="s">
        <v>1651</v>
      </c>
      <c r="AT82" s="112"/>
      <c r="AU82" s="112"/>
      <c r="AV82" s="112"/>
      <c r="AW82" s="112"/>
      <c r="AX82" s="112"/>
    </row>
    <row r="83">
      <c r="A83" s="247">
        <v>1350422.0</v>
      </c>
      <c r="B83" s="95" t="s">
        <v>2715</v>
      </c>
      <c r="C83" s="95" t="s">
        <v>2716</v>
      </c>
      <c r="D83" s="95" t="s">
        <v>2717</v>
      </c>
      <c r="E83" s="247">
        <v>635697.0</v>
      </c>
      <c r="F83" s="95" t="s">
        <v>2718</v>
      </c>
      <c r="G83" s="95" t="s">
        <v>2231</v>
      </c>
      <c r="J83" s="247">
        <v>12.5</v>
      </c>
      <c r="K83" s="112"/>
      <c r="L83" s="112"/>
      <c r="M83" s="112"/>
      <c r="N83" s="112"/>
      <c r="O83" s="112"/>
      <c r="P83" s="112"/>
      <c r="Q83" s="95" t="s">
        <v>1638</v>
      </c>
      <c r="R83" s="112"/>
      <c r="S83" s="95" t="s">
        <v>2697</v>
      </c>
      <c r="U83" s="112"/>
      <c r="V83" s="95" t="s">
        <v>2698</v>
      </c>
      <c r="W83" s="95" t="s">
        <v>2699</v>
      </c>
      <c r="X83" s="95" t="s">
        <v>2700</v>
      </c>
      <c r="Y83" s="248" t="s">
        <v>2719</v>
      </c>
      <c r="Z83" s="248" t="s">
        <v>2238</v>
      </c>
      <c r="AA83" s="248" t="s">
        <v>2720</v>
      </c>
      <c r="AL83" s="247">
        <v>1.0</v>
      </c>
      <c r="AM83" s="95" t="s">
        <v>2240</v>
      </c>
      <c r="AN83" s="95" t="s">
        <v>2241</v>
      </c>
      <c r="AO83" s="95" t="s">
        <v>1637</v>
      </c>
      <c r="AP83" s="95" t="s">
        <v>1649</v>
      </c>
      <c r="AQ83" s="95" t="s">
        <v>1650</v>
      </c>
      <c r="AR83" s="95" t="s">
        <v>1651</v>
      </c>
      <c r="AT83" s="112"/>
      <c r="AU83" s="112"/>
      <c r="AV83" s="112"/>
      <c r="AW83" s="112"/>
      <c r="AX83" s="112"/>
    </row>
    <row r="84">
      <c r="A84" s="247">
        <v>1350464.0</v>
      </c>
      <c r="B84" s="95" t="s">
        <v>1944</v>
      </c>
      <c r="C84" s="95" t="s">
        <v>1945</v>
      </c>
      <c r="D84" s="95" t="s">
        <v>1946</v>
      </c>
      <c r="E84" s="247">
        <v>5.0357312E7</v>
      </c>
      <c r="F84" s="95" t="s">
        <v>2721</v>
      </c>
      <c r="G84" s="95" t="s">
        <v>2231</v>
      </c>
      <c r="J84" s="247">
        <v>12.5</v>
      </c>
      <c r="K84" s="112"/>
      <c r="L84" s="112"/>
      <c r="M84" s="112"/>
      <c r="N84" s="112"/>
      <c r="O84" s="112"/>
      <c r="P84" s="112"/>
      <c r="Q84" s="95" t="s">
        <v>1638</v>
      </c>
      <c r="R84" s="112"/>
      <c r="S84" s="95" t="s">
        <v>2697</v>
      </c>
      <c r="U84" s="112"/>
      <c r="V84" s="95" t="s">
        <v>2698</v>
      </c>
      <c r="W84" s="95" t="s">
        <v>2699</v>
      </c>
      <c r="X84" s="95" t="s">
        <v>2700</v>
      </c>
      <c r="Y84" s="248" t="s">
        <v>1951</v>
      </c>
      <c r="Z84" s="248" t="s">
        <v>2238</v>
      </c>
      <c r="AA84" s="248" t="s">
        <v>2614</v>
      </c>
      <c r="AB84" s="249">
        <v>1.0E8</v>
      </c>
      <c r="AC84" s="95" t="s">
        <v>1953</v>
      </c>
      <c r="AD84" s="247">
        <v>2.4821094E7</v>
      </c>
      <c r="AE84" s="247">
        <v>1.36961336E8</v>
      </c>
      <c r="AF84" s="112"/>
      <c r="AG84" s="112"/>
      <c r="AH84" s="95" t="s">
        <v>1954</v>
      </c>
      <c r="AI84" s="112"/>
      <c r="AJ84" s="112"/>
      <c r="AK84" s="95" t="s">
        <v>1955</v>
      </c>
      <c r="AL84" s="247">
        <v>1.0</v>
      </c>
      <c r="AM84" s="95" t="s">
        <v>2240</v>
      </c>
      <c r="AN84" s="95" t="s">
        <v>2241</v>
      </c>
      <c r="AO84" s="95" t="s">
        <v>1637</v>
      </c>
      <c r="AP84" s="95" t="s">
        <v>1649</v>
      </c>
      <c r="AQ84" s="95" t="s">
        <v>1650</v>
      </c>
      <c r="AR84" s="95" t="s">
        <v>1651</v>
      </c>
      <c r="AT84" s="112"/>
      <c r="AU84" s="112"/>
      <c r="AV84" s="112"/>
      <c r="AW84" s="112"/>
      <c r="AX84" s="112"/>
    </row>
    <row r="85">
      <c r="A85" s="247">
        <v>1348140.0</v>
      </c>
      <c r="B85" s="95" t="s">
        <v>2722</v>
      </c>
      <c r="C85" s="95" t="s">
        <v>2723</v>
      </c>
      <c r="D85" s="95" t="s">
        <v>2724</v>
      </c>
      <c r="E85" s="247">
        <v>634111.0</v>
      </c>
      <c r="F85" s="95" t="s">
        <v>2725</v>
      </c>
      <c r="G85" s="95" t="s">
        <v>2231</v>
      </c>
      <c r="J85" s="247">
        <v>12.5</v>
      </c>
      <c r="K85" s="112"/>
      <c r="L85" s="112"/>
      <c r="M85" s="112"/>
      <c r="N85" s="112"/>
      <c r="O85" s="112"/>
      <c r="P85" s="112"/>
      <c r="Q85" s="95" t="s">
        <v>1638</v>
      </c>
      <c r="R85" s="112"/>
      <c r="S85" s="95" t="s">
        <v>2494</v>
      </c>
      <c r="U85" s="112"/>
      <c r="V85" s="95" t="s">
        <v>2495</v>
      </c>
      <c r="W85" s="95" t="s">
        <v>2496</v>
      </c>
      <c r="X85" s="95" t="s">
        <v>2497</v>
      </c>
      <c r="Y85" s="248" t="s">
        <v>2726</v>
      </c>
      <c r="Z85" s="248" t="s">
        <v>2238</v>
      </c>
      <c r="AA85" s="248" t="s">
        <v>2727</v>
      </c>
      <c r="AD85" s="247">
        <v>1.56387228E8</v>
      </c>
      <c r="AE85" s="247">
        <v>4.86499814E8</v>
      </c>
      <c r="AF85" s="112"/>
      <c r="AG85" s="112"/>
      <c r="AH85" s="112"/>
      <c r="AI85" s="112"/>
      <c r="AJ85" s="112"/>
      <c r="AK85" s="112"/>
      <c r="AL85" s="247">
        <v>1.0</v>
      </c>
      <c r="AM85" s="95" t="s">
        <v>2240</v>
      </c>
      <c r="AN85" s="95" t="s">
        <v>2241</v>
      </c>
      <c r="AO85" s="95" t="s">
        <v>1637</v>
      </c>
      <c r="AP85" s="95" t="s">
        <v>1649</v>
      </c>
      <c r="AQ85" s="95" t="s">
        <v>1650</v>
      </c>
      <c r="AR85" s="95" t="s">
        <v>1651</v>
      </c>
      <c r="AT85" s="112"/>
      <c r="AU85" s="112"/>
      <c r="AV85" s="112"/>
      <c r="AW85" s="112"/>
      <c r="AX85" s="112"/>
    </row>
    <row r="86">
      <c r="A86" s="247">
        <v>1350345.0</v>
      </c>
      <c r="B86" s="95" t="s">
        <v>2728</v>
      </c>
      <c r="C86" s="95" t="s">
        <v>2729</v>
      </c>
      <c r="D86" s="95" t="s">
        <v>2730</v>
      </c>
      <c r="E86" s="247">
        <v>635630.0</v>
      </c>
      <c r="F86" s="95" t="s">
        <v>2731</v>
      </c>
      <c r="G86" s="95" t="s">
        <v>2231</v>
      </c>
      <c r="J86" s="247">
        <v>12.5</v>
      </c>
      <c r="K86" s="112"/>
      <c r="L86" s="112"/>
      <c r="M86" s="112"/>
      <c r="N86" s="112"/>
      <c r="O86" s="112"/>
      <c r="P86" s="112"/>
      <c r="Q86" s="95" t="s">
        <v>1638</v>
      </c>
      <c r="R86" s="112"/>
      <c r="S86" s="95" t="s">
        <v>2697</v>
      </c>
      <c r="U86" s="112"/>
      <c r="V86" s="95" t="s">
        <v>2698</v>
      </c>
      <c r="W86" s="95" t="s">
        <v>2699</v>
      </c>
      <c r="X86" s="95" t="s">
        <v>2700</v>
      </c>
      <c r="Y86" s="248" t="s">
        <v>2732</v>
      </c>
      <c r="Z86" s="248" t="s">
        <v>2238</v>
      </c>
      <c r="AA86" s="248" t="s">
        <v>2733</v>
      </c>
      <c r="AL86" s="247">
        <v>1.0</v>
      </c>
      <c r="AM86" s="95" t="s">
        <v>2240</v>
      </c>
      <c r="AN86" s="95" t="s">
        <v>2241</v>
      </c>
      <c r="AO86" s="95" t="s">
        <v>1637</v>
      </c>
      <c r="AP86" s="95" t="s">
        <v>1649</v>
      </c>
      <c r="AQ86" s="95" t="s">
        <v>1650</v>
      </c>
      <c r="AR86" s="95" t="s">
        <v>1651</v>
      </c>
      <c r="AT86" s="112"/>
      <c r="AU86" s="112"/>
      <c r="AV86" s="112"/>
      <c r="AW86" s="112"/>
      <c r="AX86" s="112"/>
    </row>
    <row r="87">
      <c r="A87" s="247">
        <v>1350419.0</v>
      </c>
      <c r="B87" s="95" t="s">
        <v>2734</v>
      </c>
      <c r="C87" s="95" t="s">
        <v>2735</v>
      </c>
      <c r="D87" s="95" t="s">
        <v>2736</v>
      </c>
      <c r="E87" s="247">
        <v>635695.0</v>
      </c>
      <c r="F87" s="95" t="s">
        <v>2737</v>
      </c>
      <c r="G87" s="95" t="s">
        <v>2231</v>
      </c>
      <c r="J87" s="247">
        <v>12.5</v>
      </c>
      <c r="K87" s="112"/>
      <c r="L87" s="112"/>
      <c r="M87" s="112"/>
      <c r="N87" s="112"/>
      <c r="O87" s="112"/>
      <c r="P87" s="112"/>
      <c r="Q87" s="95" t="s">
        <v>1638</v>
      </c>
      <c r="R87" s="112"/>
      <c r="S87" s="95" t="s">
        <v>2697</v>
      </c>
      <c r="U87" s="112"/>
      <c r="V87" s="95" t="s">
        <v>2698</v>
      </c>
      <c r="W87" s="95" t="s">
        <v>2699</v>
      </c>
      <c r="X87" s="95" t="s">
        <v>2700</v>
      </c>
      <c r="Y87" s="248" t="s">
        <v>2738</v>
      </c>
      <c r="Z87" s="248" t="s">
        <v>2238</v>
      </c>
      <c r="AA87" s="248" t="s">
        <v>2739</v>
      </c>
      <c r="AL87" s="247">
        <v>1.0</v>
      </c>
      <c r="AM87" s="95" t="s">
        <v>2240</v>
      </c>
      <c r="AN87" s="95" t="s">
        <v>2241</v>
      </c>
      <c r="AO87" s="95" t="s">
        <v>1637</v>
      </c>
      <c r="AP87" s="95" t="s">
        <v>1649</v>
      </c>
      <c r="AQ87" s="95" t="s">
        <v>1650</v>
      </c>
      <c r="AR87" s="95" t="s">
        <v>1651</v>
      </c>
      <c r="AT87" s="112"/>
      <c r="AU87" s="112"/>
      <c r="AV87" s="112"/>
      <c r="AW87" s="112"/>
      <c r="AX87" s="112"/>
    </row>
    <row r="88">
      <c r="A88" s="247">
        <v>1205881.0</v>
      </c>
      <c r="B88" s="95" t="s">
        <v>2740</v>
      </c>
      <c r="C88" s="95" t="s">
        <v>2741</v>
      </c>
      <c r="D88" s="95" t="s">
        <v>2742</v>
      </c>
      <c r="E88" s="247">
        <v>570914.0</v>
      </c>
      <c r="F88" s="95" t="s">
        <v>2743</v>
      </c>
      <c r="G88" s="95" t="s">
        <v>2231</v>
      </c>
      <c r="J88" s="247">
        <v>14.1</v>
      </c>
      <c r="K88" s="112"/>
      <c r="L88" s="112"/>
      <c r="M88" s="112"/>
      <c r="N88" s="112"/>
      <c r="O88" s="112"/>
      <c r="P88" s="112"/>
      <c r="Q88" s="95" t="s">
        <v>1638</v>
      </c>
      <c r="R88" s="112"/>
      <c r="S88" s="95" t="s">
        <v>2676</v>
      </c>
      <c r="U88" s="95" t="s">
        <v>2677</v>
      </c>
      <c r="V88" s="95" t="s">
        <v>2678</v>
      </c>
      <c r="W88" s="95" t="s">
        <v>2679</v>
      </c>
      <c r="X88" s="95" t="s">
        <v>2680</v>
      </c>
      <c r="Y88" s="248" t="s">
        <v>2744</v>
      </c>
      <c r="Z88" s="248" t="s">
        <v>2238</v>
      </c>
      <c r="AA88" s="248" t="s">
        <v>2745</v>
      </c>
      <c r="AD88" s="247">
        <v>1.37531573E8</v>
      </c>
      <c r="AE88" s="247">
        <v>4.73132133E8</v>
      </c>
      <c r="AF88" s="112"/>
      <c r="AG88" s="112"/>
      <c r="AH88" s="112"/>
      <c r="AI88" s="112"/>
      <c r="AJ88" s="112"/>
      <c r="AK88" s="112"/>
      <c r="AL88" s="247">
        <v>1.0</v>
      </c>
      <c r="AM88" s="95" t="s">
        <v>2240</v>
      </c>
      <c r="AN88" s="95" t="s">
        <v>2241</v>
      </c>
      <c r="AO88" s="95" t="s">
        <v>1637</v>
      </c>
      <c r="AP88" s="95" t="s">
        <v>1649</v>
      </c>
      <c r="AQ88" s="95" t="s">
        <v>1650</v>
      </c>
      <c r="AR88" s="95" t="s">
        <v>1651</v>
      </c>
      <c r="AT88" s="112"/>
      <c r="AU88" s="112"/>
      <c r="AV88" s="112"/>
      <c r="AW88" s="112"/>
      <c r="AX88" s="112"/>
    </row>
    <row r="89">
      <c r="A89" s="247">
        <v>1206025.0</v>
      </c>
      <c r="B89" s="95" t="s">
        <v>2740</v>
      </c>
      <c r="C89" s="95" t="s">
        <v>2741</v>
      </c>
      <c r="D89" s="95" t="s">
        <v>2742</v>
      </c>
      <c r="E89" s="247">
        <v>570914.0</v>
      </c>
      <c r="F89" s="95" t="s">
        <v>2743</v>
      </c>
      <c r="G89" s="95" t="s">
        <v>2231</v>
      </c>
      <c r="J89" s="247">
        <v>14.1</v>
      </c>
      <c r="K89" s="112"/>
      <c r="L89" s="112"/>
      <c r="M89" s="112"/>
      <c r="N89" s="112"/>
      <c r="O89" s="112"/>
      <c r="P89" s="112"/>
      <c r="Q89" s="95" t="s">
        <v>1638</v>
      </c>
      <c r="R89" s="112"/>
      <c r="S89" s="95" t="s">
        <v>2676</v>
      </c>
      <c r="U89" s="95" t="s">
        <v>2677</v>
      </c>
      <c r="V89" s="95" t="s">
        <v>2678</v>
      </c>
      <c r="W89" s="95" t="s">
        <v>2679</v>
      </c>
      <c r="X89" s="95" t="s">
        <v>2680</v>
      </c>
      <c r="Y89" s="248" t="s">
        <v>2744</v>
      </c>
      <c r="Z89" s="248" t="s">
        <v>2238</v>
      </c>
      <c r="AA89" s="248" t="s">
        <v>2745</v>
      </c>
      <c r="AD89" s="247">
        <v>1.37531573E8</v>
      </c>
      <c r="AE89" s="247">
        <v>4.73132133E8</v>
      </c>
      <c r="AF89" s="112"/>
      <c r="AG89" s="112"/>
      <c r="AH89" s="112"/>
      <c r="AI89" s="112"/>
      <c r="AJ89" s="112"/>
      <c r="AK89" s="112"/>
      <c r="AL89" s="247">
        <v>1.0</v>
      </c>
      <c r="AM89" s="95" t="s">
        <v>2240</v>
      </c>
      <c r="AN89" s="95" t="s">
        <v>2241</v>
      </c>
      <c r="AO89" s="95" t="s">
        <v>1637</v>
      </c>
      <c r="AP89" s="95" t="s">
        <v>1649</v>
      </c>
      <c r="AQ89" s="95" t="s">
        <v>1650</v>
      </c>
      <c r="AR89" s="95" t="s">
        <v>1651</v>
      </c>
      <c r="AT89" s="112"/>
      <c r="AU89" s="112"/>
      <c r="AV89" s="112"/>
      <c r="AW89" s="112"/>
      <c r="AX89" s="112"/>
    </row>
    <row r="90">
      <c r="A90" s="247">
        <v>1205965.0</v>
      </c>
      <c r="B90" s="95" t="s">
        <v>2740</v>
      </c>
      <c r="C90" s="95" t="s">
        <v>2741</v>
      </c>
      <c r="D90" s="95" t="s">
        <v>2742</v>
      </c>
      <c r="E90" s="247">
        <v>570914.0</v>
      </c>
      <c r="F90" s="95" t="s">
        <v>2743</v>
      </c>
      <c r="G90" s="95" t="s">
        <v>2231</v>
      </c>
      <c r="J90" s="247">
        <v>14.1</v>
      </c>
      <c r="K90" s="112"/>
      <c r="L90" s="112"/>
      <c r="M90" s="112"/>
      <c r="N90" s="112"/>
      <c r="O90" s="112"/>
      <c r="P90" s="112"/>
      <c r="Q90" s="95" t="s">
        <v>1638</v>
      </c>
      <c r="R90" s="112"/>
      <c r="S90" s="95" t="s">
        <v>2676</v>
      </c>
      <c r="U90" s="95" t="s">
        <v>2677</v>
      </c>
      <c r="V90" s="95" t="s">
        <v>2678</v>
      </c>
      <c r="W90" s="95" t="s">
        <v>2679</v>
      </c>
      <c r="X90" s="95" t="s">
        <v>2680</v>
      </c>
      <c r="Y90" s="248" t="s">
        <v>2744</v>
      </c>
      <c r="Z90" s="248" t="s">
        <v>2238</v>
      </c>
      <c r="AA90" s="248" t="s">
        <v>2745</v>
      </c>
      <c r="AD90" s="247">
        <v>1.37531573E8</v>
      </c>
      <c r="AE90" s="247">
        <v>4.73132133E8</v>
      </c>
      <c r="AF90" s="112"/>
      <c r="AG90" s="112"/>
      <c r="AH90" s="112"/>
      <c r="AI90" s="112"/>
      <c r="AJ90" s="112"/>
      <c r="AK90" s="112"/>
      <c r="AL90" s="247">
        <v>1.0</v>
      </c>
      <c r="AM90" s="95" t="s">
        <v>2240</v>
      </c>
      <c r="AN90" s="95" t="s">
        <v>2241</v>
      </c>
      <c r="AO90" s="95" t="s">
        <v>1637</v>
      </c>
      <c r="AP90" s="95" t="s">
        <v>1649</v>
      </c>
      <c r="AQ90" s="95" t="s">
        <v>1650</v>
      </c>
      <c r="AR90" s="95" t="s">
        <v>1651</v>
      </c>
      <c r="AT90" s="112"/>
      <c r="AU90" s="112"/>
      <c r="AV90" s="112"/>
      <c r="AW90" s="112"/>
      <c r="AX90" s="112"/>
    </row>
    <row r="91">
      <c r="A91" s="247">
        <v>1348148.0</v>
      </c>
      <c r="B91" s="95" t="s">
        <v>2746</v>
      </c>
      <c r="C91" s="95" t="s">
        <v>2747</v>
      </c>
      <c r="D91" s="95" t="s">
        <v>2748</v>
      </c>
      <c r="E91" s="247">
        <v>634119.0</v>
      </c>
      <c r="F91" s="95" t="s">
        <v>2749</v>
      </c>
      <c r="G91" s="95" t="s">
        <v>2231</v>
      </c>
      <c r="J91" s="247">
        <v>14.9</v>
      </c>
      <c r="K91" s="112"/>
      <c r="L91" s="112"/>
      <c r="M91" s="112"/>
      <c r="N91" s="112"/>
      <c r="O91" s="112"/>
      <c r="P91" s="112"/>
      <c r="Q91" s="95" t="s">
        <v>1638</v>
      </c>
      <c r="R91" s="112"/>
      <c r="S91" s="95" t="s">
        <v>2494</v>
      </c>
      <c r="U91" s="112"/>
      <c r="V91" s="95" t="s">
        <v>2495</v>
      </c>
      <c r="W91" s="95" t="s">
        <v>2496</v>
      </c>
      <c r="X91" s="95" t="s">
        <v>2497</v>
      </c>
      <c r="Y91" s="248" t="s">
        <v>2750</v>
      </c>
      <c r="Z91" s="248" t="s">
        <v>2238</v>
      </c>
      <c r="AA91" s="248" t="s">
        <v>2751</v>
      </c>
      <c r="AD91" s="247">
        <v>1.56387221E8</v>
      </c>
      <c r="AE91" s="247">
        <v>4.86499822E8</v>
      </c>
      <c r="AF91" s="112"/>
      <c r="AG91" s="112"/>
      <c r="AH91" s="112"/>
      <c r="AI91" s="112"/>
      <c r="AJ91" s="112"/>
      <c r="AK91" s="112"/>
      <c r="AL91" s="247">
        <v>1.0</v>
      </c>
      <c r="AM91" s="95" t="s">
        <v>2240</v>
      </c>
      <c r="AN91" s="95" t="s">
        <v>2241</v>
      </c>
      <c r="AO91" s="95" t="s">
        <v>1637</v>
      </c>
      <c r="AP91" s="95" t="s">
        <v>1649</v>
      </c>
      <c r="AQ91" s="95" t="s">
        <v>1650</v>
      </c>
      <c r="AR91" s="95" t="s">
        <v>1651</v>
      </c>
      <c r="AT91" s="112"/>
      <c r="AU91" s="112"/>
      <c r="AV91" s="112"/>
      <c r="AW91" s="112"/>
      <c r="AX91" s="112"/>
    </row>
    <row r="92">
      <c r="A92" s="247">
        <v>1348150.0</v>
      </c>
      <c r="B92" s="95" t="s">
        <v>2641</v>
      </c>
      <c r="C92" s="95" t="s">
        <v>2642</v>
      </c>
      <c r="D92" s="95" t="s">
        <v>2643</v>
      </c>
      <c r="E92" s="247">
        <v>634113.0</v>
      </c>
      <c r="F92" s="95" t="s">
        <v>2644</v>
      </c>
      <c r="G92" s="95" t="s">
        <v>2231</v>
      </c>
      <c r="J92" s="247">
        <v>15.1</v>
      </c>
      <c r="K92" s="112"/>
      <c r="L92" s="112"/>
      <c r="M92" s="112"/>
      <c r="N92" s="112"/>
      <c r="O92" s="112"/>
      <c r="P92" s="112"/>
      <c r="Q92" s="95" t="s">
        <v>1638</v>
      </c>
      <c r="R92" s="112"/>
      <c r="S92" s="95" t="s">
        <v>2494</v>
      </c>
      <c r="U92" s="112"/>
      <c r="V92" s="95" t="s">
        <v>2495</v>
      </c>
      <c r="W92" s="95" t="s">
        <v>2496</v>
      </c>
      <c r="X92" s="95" t="s">
        <v>2497</v>
      </c>
      <c r="Y92" s="248" t="s">
        <v>2645</v>
      </c>
      <c r="Z92" s="248" t="s">
        <v>2238</v>
      </c>
      <c r="AA92" s="248" t="s">
        <v>2646</v>
      </c>
      <c r="AD92" s="247">
        <v>1.56387238E8</v>
      </c>
      <c r="AE92" s="247">
        <v>4.86499816E8</v>
      </c>
      <c r="AF92" s="112"/>
      <c r="AG92" s="112"/>
      <c r="AH92" s="112"/>
      <c r="AI92" s="112"/>
      <c r="AJ92" s="112"/>
      <c r="AK92" s="112"/>
      <c r="AL92" s="247">
        <v>1.0</v>
      </c>
      <c r="AM92" s="95" t="s">
        <v>2240</v>
      </c>
      <c r="AN92" s="95" t="s">
        <v>2241</v>
      </c>
      <c r="AO92" s="95" t="s">
        <v>1637</v>
      </c>
      <c r="AP92" s="95" t="s">
        <v>1649</v>
      </c>
      <c r="AQ92" s="95" t="s">
        <v>1650</v>
      </c>
      <c r="AR92" s="95" t="s">
        <v>1651</v>
      </c>
      <c r="AT92" s="112"/>
      <c r="AU92" s="112"/>
      <c r="AV92" s="112"/>
      <c r="AW92" s="112"/>
      <c r="AX92" s="112"/>
    </row>
    <row r="93">
      <c r="A93" s="247">
        <v>1348147.0</v>
      </c>
      <c r="B93" s="95" t="s">
        <v>2752</v>
      </c>
      <c r="C93" s="95" t="s">
        <v>2753</v>
      </c>
      <c r="D93" s="95" t="s">
        <v>2754</v>
      </c>
      <c r="E93" s="247">
        <v>634118.0</v>
      </c>
      <c r="F93" s="95" t="s">
        <v>2755</v>
      </c>
      <c r="G93" s="95" t="s">
        <v>2231</v>
      </c>
      <c r="J93" s="247">
        <v>15.2</v>
      </c>
      <c r="K93" s="112"/>
      <c r="L93" s="112"/>
      <c r="M93" s="112"/>
      <c r="N93" s="112"/>
      <c r="O93" s="112"/>
      <c r="P93" s="112"/>
      <c r="Q93" s="95" t="s">
        <v>1638</v>
      </c>
      <c r="R93" s="112"/>
      <c r="S93" s="95" t="s">
        <v>2494</v>
      </c>
      <c r="U93" s="112"/>
      <c r="V93" s="95" t="s">
        <v>2495</v>
      </c>
      <c r="W93" s="95" t="s">
        <v>2496</v>
      </c>
      <c r="X93" s="95" t="s">
        <v>2497</v>
      </c>
      <c r="Y93" s="248" t="s">
        <v>2756</v>
      </c>
      <c r="Z93" s="248" t="s">
        <v>2238</v>
      </c>
      <c r="AA93" s="248" t="s">
        <v>2757</v>
      </c>
      <c r="AD93" s="247">
        <v>1.56387247E8</v>
      </c>
      <c r="AE93" s="247">
        <v>4.86499821E8</v>
      </c>
      <c r="AF93" s="112"/>
      <c r="AG93" s="112"/>
      <c r="AH93" s="112"/>
      <c r="AI93" s="112"/>
      <c r="AJ93" s="112"/>
      <c r="AK93" s="112"/>
      <c r="AL93" s="247">
        <v>1.0</v>
      </c>
      <c r="AM93" s="95" t="s">
        <v>2240</v>
      </c>
      <c r="AN93" s="95" t="s">
        <v>2241</v>
      </c>
      <c r="AO93" s="95" t="s">
        <v>1637</v>
      </c>
      <c r="AP93" s="95" t="s">
        <v>1649</v>
      </c>
      <c r="AQ93" s="95" t="s">
        <v>1650</v>
      </c>
      <c r="AR93" s="95" t="s">
        <v>1651</v>
      </c>
      <c r="AT93" s="112"/>
      <c r="AU93" s="112"/>
      <c r="AV93" s="112"/>
      <c r="AW93" s="112"/>
      <c r="AX93" s="112"/>
    </row>
    <row r="94">
      <c r="A94" s="247">
        <v>1041816.0</v>
      </c>
      <c r="B94" s="95" t="s">
        <v>2758</v>
      </c>
      <c r="E94" s="247">
        <v>499974.0</v>
      </c>
      <c r="F94" s="95" t="s">
        <v>2759</v>
      </c>
      <c r="G94" s="95" t="s">
        <v>2231</v>
      </c>
      <c r="J94" s="247">
        <v>18.4</v>
      </c>
      <c r="K94" s="112"/>
      <c r="L94" s="112"/>
      <c r="M94" s="112"/>
      <c r="N94" s="112"/>
      <c r="O94" s="112"/>
      <c r="P94" s="112"/>
      <c r="Q94" s="95" t="s">
        <v>1638</v>
      </c>
      <c r="R94" s="112"/>
      <c r="S94" s="95" t="s">
        <v>2232</v>
      </c>
      <c r="U94" s="95" t="s">
        <v>2760</v>
      </c>
      <c r="V94" s="95" t="s">
        <v>2234</v>
      </c>
      <c r="W94" s="95" t="s">
        <v>2235</v>
      </c>
      <c r="X94" s="95" t="s">
        <v>2236</v>
      </c>
      <c r="Y94" s="248" t="s">
        <v>2761</v>
      </c>
      <c r="Z94" s="248" t="s">
        <v>2238</v>
      </c>
      <c r="AA94" s="248" t="s">
        <v>2762</v>
      </c>
      <c r="AD94" s="247">
        <v>1.3428316E8</v>
      </c>
      <c r="AE94" s="247">
        <v>4.59072806E8</v>
      </c>
      <c r="AF94" s="112"/>
      <c r="AG94" s="112"/>
      <c r="AH94" s="112"/>
      <c r="AI94" s="112"/>
      <c r="AJ94" s="112"/>
      <c r="AK94" s="112"/>
      <c r="AL94" s="247">
        <v>1.0</v>
      </c>
      <c r="AM94" s="95" t="s">
        <v>2240</v>
      </c>
      <c r="AN94" s="95" t="s">
        <v>2241</v>
      </c>
      <c r="AO94" s="95" t="s">
        <v>1637</v>
      </c>
      <c r="AP94" s="95" t="s">
        <v>1649</v>
      </c>
      <c r="AQ94" s="95" t="s">
        <v>1650</v>
      </c>
      <c r="AR94" s="95" t="s">
        <v>1651</v>
      </c>
      <c r="AT94" s="112"/>
      <c r="AU94" s="112"/>
      <c r="AV94" s="112"/>
      <c r="AW94" s="112"/>
      <c r="AX94" s="112"/>
    </row>
    <row r="95">
      <c r="A95" s="247">
        <v>1041830.0</v>
      </c>
      <c r="B95" s="95" t="s">
        <v>2763</v>
      </c>
      <c r="E95" s="247">
        <v>499981.0</v>
      </c>
      <c r="F95" s="95" t="s">
        <v>2764</v>
      </c>
      <c r="G95" s="95" t="s">
        <v>2231</v>
      </c>
      <c r="J95" s="247">
        <v>20.7</v>
      </c>
      <c r="K95" s="112"/>
      <c r="L95" s="112"/>
      <c r="M95" s="112"/>
      <c r="N95" s="112"/>
      <c r="O95" s="112"/>
      <c r="P95" s="112"/>
      <c r="Q95" s="95" t="s">
        <v>1638</v>
      </c>
      <c r="R95" s="112"/>
      <c r="S95" s="95" t="s">
        <v>2232</v>
      </c>
      <c r="U95" s="95" t="s">
        <v>2760</v>
      </c>
      <c r="V95" s="95" t="s">
        <v>2234</v>
      </c>
      <c r="W95" s="95" t="s">
        <v>2235</v>
      </c>
      <c r="X95" s="95" t="s">
        <v>2236</v>
      </c>
      <c r="Y95" s="248" t="s">
        <v>2765</v>
      </c>
      <c r="Z95" s="248" t="s">
        <v>2238</v>
      </c>
      <c r="AA95" s="248" t="s">
        <v>2766</v>
      </c>
      <c r="AD95" s="247">
        <v>1.34283211E8</v>
      </c>
      <c r="AE95" s="247">
        <v>4.59072813E8</v>
      </c>
      <c r="AF95" s="112"/>
      <c r="AG95" s="112"/>
      <c r="AH95" s="112"/>
      <c r="AI95" s="112"/>
      <c r="AJ95" s="112"/>
      <c r="AK95" s="112"/>
      <c r="AL95" s="247">
        <v>1.0</v>
      </c>
      <c r="AM95" s="95" t="s">
        <v>2240</v>
      </c>
      <c r="AN95" s="95" t="s">
        <v>2241</v>
      </c>
      <c r="AO95" s="95" t="s">
        <v>1637</v>
      </c>
      <c r="AP95" s="95" t="s">
        <v>1649</v>
      </c>
      <c r="AQ95" s="95" t="s">
        <v>1650</v>
      </c>
      <c r="AR95" s="95" t="s">
        <v>1651</v>
      </c>
      <c r="AT95" s="112"/>
      <c r="AU95" s="112"/>
      <c r="AV95" s="112"/>
      <c r="AW95" s="112"/>
      <c r="AX95" s="112"/>
    </row>
    <row r="96">
      <c r="A96" s="247">
        <v>1041781.0</v>
      </c>
      <c r="B96" s="95" t="s">
        <v>2767</v>
      </c>
      <c r="E96" s="247">
        <v>499955.0</v>
      </c>
      <c r="F96" s="95" t="s">
        <v>2768</v>
      </c>
      <c r="G96" s="95" t="s">
        <v>2231</v>
      </c>
      <c r="J96" s="247">
        <v>25.6</v>
      </c>
      <c r="K96" s="112"/>
      <c r="L96" s="112"/>
      <c r="M96" s="112"/>
      <c r="N96" s="112"/>
      <c r="O96" s="112"/>
      <c r="P96" s="112"/>
      <c r="Q96" s="95" t="s">
        <v>1638</v>
      </c>
      <c r="R96" s="112"/>
      <c r="S96" s="95" t="s">
        <v>2232</v>
      </c>
      <c r="U96" s="95" t="s">
        <v>2760</v>
      </c>
      <c r="V96" s="95" t="s">
        <v>2234</v>
      </c>
      <c r="W96" s="95" t="s">
        <v>2235</v>
      </c>
      <c r="X96" s="95" t="s">
        <v>2236</v>
      </c>
      <c r="Y96" s="248" t="s">
        <v>2769</v>
      </c>
      <c r="Z96" s="248" t="s">
        <v>2238</v>
      </c>
      <c r="AA96" s="248" t="s">
        <v>2770</v>
      </c>
      <c r="AD96" s="247">
        <v>1.34283067E8</v>
      </c>
      <c r="AE96" s="247">
        <v>4.59072787E8</v>
      </c>
      <c r="AF96" s="112"/>
      <c r="AG96" s="112"/>
      <c r="AH96" s="112"/>
      <c r="AI96" s="112"/>
      <c r="AJ96" s="112"/>
      <c r="AK96" s="112"/>
      <c r="AL96" s="247">
        <v>1.0</v>
      </c>
      <c r="AM96" s="95" t="s">
        <v>2240</v>
      </c>
      <c r="AN96" s="95" t="s">
        <v>2241</v>
      </c>
      <c r="AO96" s="95" t="s">
        <v>1637</v>
      </c>
      <c r="AP96" s="95" t="s">
        <v>1649</v>
      </c>
      <c r="AQ96" s="95" t="s">
        <v>1650</v>
      </c>
      <c r="AR96" s="95" t="s">
        <v>1651</v>
      </c>
      <c r="AT96" s="112"/>
      <c r="AU96" s="112"/>
      <c r="AV96" s="112"/>
      <c r="AW96" s="112"/>
      <c r="AX96" s="112"/>
    </row>
    <row r="97">
      <c r="A97" s="247">
        <v>1205926.0</v>
      </c>
      <c r="B97" s="95" t="s">
        <v>2771</v>
      </c>
      <c r="C97" s="95" t="s">
        <v>2772</v>
      </c>
      <c r="D97" s="95" t="s">
        <v>2773</v>
      </c>
      <c r="E97" s="247">
        <v>570928.0</v>
      </c>
      <c r="F97" s="95" t="s">
        <v>2774</v>
      </c>
      <c r="G97" s="95" t="s">
        <v>2231</v>
      </c>
      <c r="J97" s="247">
        <v>31.5</v>
      </c>
      <c r="K97" s="112"/>
      <c r="L97" s="112"/>
      <c r="M97" s="112"/>
      <c r="N97" s="112"/>
      <c r="O97" s="112"/>
      <c r="P97" s="112"/>
      <c r="Q97" s="95" t="s">
        <v>1638</v>
      </c>
      <c r="R97" s="112"/>
      <c r="S97" s="95" t="s">
        <v>2676</v>
      </c>
      <c r="U97" s="95" t="s">
        <v>2677</v>
      </c>
      <c r="V97" s="95" t="s">
        <v>2678</v>
      </c>
      <c r="W97" s="95" t="s">
        <v>2679</v>
      </c>
      <c r="X97" s="95" t="s">
        <v>2680</v>
      </c>
      <c r="Y97" s="248" t="s">
        <v>2775</v>
      </c>
      <c r="Z97" s="248" t="s">
        <v>2238</v>
      </c>
      <c r="AA97" s="248" t="s">
        <v>2776</v>
      </c>
      <c r="AD97" s="247">
        <v>1.37531535E8</v>
      </c>
      <c r="AE97" s="247">
        <v>4.73132146E8</v>
      </c>
      <c r="AF97" s="112"/>
      <c r="AG97" s="112"/>
      <c r="AH97" s="112"/>
      <c r="AI97" s="112"/>
      <c r="AJ97" s="112"/>
      <c r="AK97" s="112"/>
      <c r="AL97" s="247">
        <v>1.0</v>
      </c>
      <c r="AM97" s="95" t="s">
        <v>2240</v>
      </c>
      <c r="AN97" s="95" t="s">
        <v>2241</v>
      </c>
      <c r="AO97" s="95" t="s">
        <v>1637</v>
      </c>
      <c r="AP97" s="95" t="s">
        <v>1649</v>
      </c>
      <c r="AQ97" s="95" t="s">
        <v>1650</v>
      </c>
      <c r="AR97" s="95" t="s">
        <v>1651</v>
      </c>
      <c r="AT97" s="112"/>
      <c r="AU97" s="112"/>
      <c r="AV97" s="112"/>
      <c r="AW97" s="112"/>
      <c r="AX97" s="112"/>
    </row>
    <row r="98">
      <c r="A98" s="247">
        <v>1206069.0</v>
      </c>
      <c r="B98" s="95" t="s">
        <v>2771</v>
      </c>
      <c r="C98" s="95" t="s">
        <v>2772</v>
      </c>
      <c r="D98" s="95" t="s">
        <v>2773</v>
      </c>
      <c r="E98" s="247">
        <v>570928.0</v>
      </c>
      <c r="F98" s="95" t="s">
        <v>2774</v>
      </c>
      <c r="G98" s="95" t="s">
        <v>2231</v>
      </c>
      <c r="J98" s="247">
        <v>31.5</v>
      </c>
      <c r="K98" s="112"/>
      <c r="L98" s="112"/>
      <c r="M98" s="112"/>
      <c r="N98" s="112"/>
      <c r="O98" s="112"/>
      <c r="P98" s="112"/>
      <c r="Q98" s="95" t="s">
        <v>1638</v>
      </c>
      <c r="R98" s="112"/>
      <c r="S98" s="95" t="s">
        <v>2676</v>
      </c>
      <c r="U98" s="95" t="s">
        <v>2677</v>
      </c>
      <c r="V98" s="95" t="s">
        <v>2678</v>
      </c>
      <c r="W98" s="95" t="s">
        <v>2679</v>
      </c>
      <c r="X98" s="95" t="s">
        <v>2680</v>
      </c>
      <c r="Y98" s="248" t="s">
        <v>2775</v>
      </c>
      <c r="Z98" s="248" t="s">
        <v>2238</v>
      </c>
      <c r="AA98" s="248" t="s">
        <v>2776</v>
      </c>
      <c r="AD98" s="247">
        <v>1.37531535E8</v>
      </c>
      <c r="AE98" s="247">
        <v>4.73132146E8</v>
      </c>
      <c r="AF98" s="112"/>
      <c r="AG98" s="112"/>
      <c r="AH98" s="112"/>
      <c r="AI98" s="112"/>
      <c r="AJ98" s="112"/>
      <c r="AK98" s="112"/>
      <c r="AL98" s="247">
        <v>1.0</v>
      </c>
      <c r="AM98" s="95" t="s">
        <v>2240</v>
      </c>
      <c r="AN98" s="95" t="s">
        <v>2241</v>
      </c>
      <c r="AO98" s="95" t="s">
        <v>1637</v>
      </c>
      <c r="AP98" s="95" t="s">
        <v>1649</v>
      </c>
      <c r="AQ98" s="95" t="s">
        <v>1650</v>
      </c>
      <c r="AR98" s="95" t="s">
        <v>1651</v>
      </c>
      <c r="AT98" s="112"/>
      <c r="AU98" s="112"/>
      <c r="AV98" s="112"/>
      <c r="AW98" s="112"/>
      <c r="AX98" s="112"/>
    </row>
    <row r="99">
      <c r="A99" s="247">
        <v>1205985.0</v>
      </c>
      <c r="B99" s="95" t="s">
        <v>2771</v>
      </c>
      <c r="C99" s="95" t="s">
        <v>2772</v>
      </c>
      <c r="D99" s="95" t="s">
        <v>2773</v>
      </c>
      <c r="E99" s="247">
        <v>570928.0</v>
      </c>
      <c r="F99" s="95" t="s">
        <v>2774</v>
      </c>
      <c r="G99" s="95" t="s">
        <v>2231</v>
      </c>
      <c r="J99" s="247">
        <v>31.5</v>
      </c>
      <c r="K99" s="112"/>
      <c r="L99" s="112"/>
      <c r="M99" s="112"/>
      <c r="N99" s="112"/>
      <c r="O99" s="112"/>
      <c r="P99" s="112"/>
      <c r="Q99" s="95" t="s">
        <v>1638</v>
      </c>
      <c r="R99" s="112"/>
      <c r="S99" s="95" t="s">
        <v>2676</v>
      </c>
      <c r="U99" s="95" t="s">
        <v>2677</v>
      </c>
      <c r="V99" s="95" t="s">
        <v>2678</v>
      </c>
      <c r="W99" s="95" t="s">
        <v>2679</v>
      </c>
      <c r="X99" s="95" t="s">
        <v>2680</v>
      </c>
      <c r="Y99" s="248" t="s">
        <v>2775</v>
      </c>
      <c r="Z99" s="248" t="s">
        <v>2238</v>
      </c>
      <c r="AA99" s="248" t="s">
        <v>2776</v>
      </c>
      <c r="AD99" s="247">
        <v>1.37531535E8</v>
      </c>
      <c r="AE99" s="247">
        <v>4.73132146E8</v>
      </c>
      <c r="AF99" s="112"/>
      <c r="AG99" s="112"/>
      <c r="AH99" s="112"/>
      <c r="AI99" s="112"/>
      <c r="AJ99" s="112"/>
      <c r="AK99" s="112"/>
      <c r="AL99" s="247">
        <v>1.0</v>
      </c>
      <c r="AM99" s="95" t="s">
        <v>2240</v>
      </c>
      <c r="AN99" s="95" t="s">
        <v>2241</v>
      </c>
      <c r="AO99" s="95" t="s">
        <v>1637</v>
      </c>
      <c r="AP99" s="95" t="s">
        <v>1649</v>
      </c>
      <c r="AQ99" s="95" t="s">
        <v>1650</v>
      </c>
      <c r="AR99" s="95" t="s">
        <v>1651</v>
      </c>
      <c r="AT99" s="112"/>
      <c r="AU99" s="112"/>
      <c r="AV99" s="112"/>
      <c r="AW99" s="112"/>
      <c r="AX99" s="112"/>
    </row>
    <row r="100">
      <c r="A100" s="247">
        <v>1041785.0</v>
      </c>
      <c r="B100" s="95" t="s">
        <v>2777</v>
      </c>
      <c r="E100" s="247">
        <v>499957.0</v>
      </c>
      <c r="F100" s="95" t="s">
        <v>2778</v>
      </c>
      <c r="G100" s="95" t="s">
        <v>2231</v>
      </c>
      <c r="J100" s="247">
        <v>32.6</v>
      </c>
      <c r="K100" s="112"/>
      <c r="L100" s="112"/>
      <c r="M100" s="112"/>
      <c r="N100" s="112"/>
      <c r="O100" s="112"/>
      <c r="P100" s="112"/>
      <c r="Q100" s="95" t="s">
        <v>1638</v>
      </c>
      <c r="R100" s="112"/>
      <c r="S100" s="95" t="s">
        <v>2232</v>
      </c>
      <c r="U100" s="95" t="s">
        <v>2760</v>
      </c>
      <c r="V100" s="95" t="s">
        <v>2234</v>
      </c>
      <c r="W100" s="95" t="s">
        <v>2235</v>
      </c>
      <c r="X100" s="95" t="s">
        <v>2236</v>
      </c>
      <c r="Y100" s="248" t="s">
        <v>2779</v>
      </c>
      <c r="Z100" s="248" t="s">
        <v>2238</v>
      </c>
      <c r="AA100" s="248" t="s">
        <v>2780</v>
      </c>
      <c r="AD100" s="247">
        <v>1.34283172E8</v>
      </c>
      <c r="AE100" s="247">
        <v>4.59072789E8</v>
      </c>
      <c r="AF100" s="112"/>
      <c r="AG100" s="112"/>
      <c r="AH100" s="112"/>
      <c r="AI100" s="112"/>
      <c r="AJ100" s="112"/>
      <c r="AK100" s="112"/>
      <c r="AL100" s="247">
        <v>1.0</v>
      </c>
      <c r="AM100" s="95" t="s">
        <v>2240</v>
      </c>
      <c r="AN100" s="95" t="s">
        <v>2241</v>
      </c>
      <c r="AO100" s="95" t="s">
        <v>1637</v>
      </c>
      <c r="AP100" s="95" t="s">
        <v>1649</v>
      </c>
      <c r="AQ100" s="95" t="s">
        <v>1650</v>
      </c>
      <c r="AR100" s="95" t="s">
        <v>1651</v>
      </c>
      <c r="AT100" s="112"/>
      <c r="AU100" s="112"/>
      <c r="AV100" s="112"/>
      <c r="AW100" s="112"/>
      <c r="AX100" s="112"/>
    </row>
    <row r="101">
      <c r="A101" s="247">
        <v>1041834.0</v>
      </c>
      <c r="B101" s="95" t="s">
        <v>2781</v>
      </c>
      <c r="E101" s="247">
        <v>499983.0</v>
      </c>
      <c r="F101" s="95" t="s">
        <v>2782</v>
      </c>
      <c r="G101" s="95" t="s">
        <v>2231</v>
      </c>
      <c r="J101" s="247">
        <v>33.4</v>
      </c>
      <c r="K101" s="112"/>
      <c r="L101" s="112"/>
      <c r="M101" s="112"/>
      <c r="N101" s="112"/>
      <c r="O101" s="112"/>
      <c r="P101" s="112"/>
      <c r="Q101" s="95" t="s">
        <v>1638</v>
      </c>
      <c r="R101" s="112"/>
      <c r="S101" s="95" t="s">
        <v>2232</v>
      </c>
      <c r="U101" s="95" t="s">
        <v>2760</v>
      </c>
      <c r="V101" s="95" t="s">
        <v>2234</v>
      </c>
      <c r="W101" s="95" t="s">
        <v>2235</v>
      </c>
      <c r="X101" s="95" t="s">
        <v>2236</v>
      </c>
      <c r="Y101" s="248" t="s">
        <v>2783</v>
      </c>
      <c r="Z101" s="248" t="s">
        <v>2238</v>
      </c>
      <c r="AA101" s="248" t="s">
        <v>2784</v>
      </c>
      <c r="AD101" s="247">
        <v>1.34282847E8</v>
      </c>
      <c r="AE101" s="247">
        <v>4.59072815E8</v>
      </c>
      <c r="AF101" s="112"/>
      <c r="AG101" s="112"/>
      <c r="AH101" s="112"/>
      <c r="AI101" s="112"/>
      <c r="AJ101" s="112"/>
      <c r="AK101" s="112"/>
      <c r="AL101" s="247">
        <v>1.0</v>
      </c>
      <c r="AM101" s="95" t="s">
        <v>2240</v>
      </c>
      <c r="AN101" s="95" t="s">
        <v>2241</v>
      </c>
      <c r="AO101" s="95" t="s">
        <v>1637</v>
      </c>
      <c r="AP101" s="95" t="s">
        <v>1649</v>
      </c>
      <c r="AQ101" s="95" t="s">
        <v>1650</v>
      </c>
      <c r="AR101" s="95" t="s">
        <v>1651</v>
      </c>
      <c r="AT101" s="112"/>
      <c r="AU101" s="112"/>
      <c r="AV101" s="112"/>
      <c r="AW101" s="112"/>
      <c r="AX101" s="112"/>
    </row>
    <row r="102">
      <c r="A102" s="247">
        <v>1041828.0</v>
      </c>
      <c r="B102" s="95" t="s">
        <v>2785</v>
      </c>
      <c r="E102" s="247">
        <v>499980.0</v>
      </c>
      <c r="F102" s="95" t="s">
        <v>2786</v>
      </c>
      <c r="G102" s="95" t="s">
        <v>2231</v>
      </c>
      <c r="J102" s="247">
        <v>34.0</v>
      </c>
      <c r="K102" s="112"/>
      <c r="L102" s="112"/>
      <c r="M102" s="112"/>
      <c r="N102" s="112"/>
      <c r="O102" s="112"/>
      <c r="P102" s="112"/>
      <c r="Q102" s="95" t="s">
        <v>1638</v>
      </c>
      <c r="R102" s="112"/>
      <c r="S102" s="95" t="s">
        <v>2232</v>
      </c>
      <c r="U102" s="95" t="s">
        <v>2760</v>
      </c>
      <c r="V102" s="95" t="s">
        <v>2234</v>
      </c>
      <c r="W102" s="95" t="s">
        <v>2235</v>
      </c>
      <c r="X102" s="95" t="s">
        <v>2236</v>
      </c>
      <c r="Y102" s="248" t="s">
        <v>2787</v>
      </c>
      <c r="Z102" s="248" t="s">
        <v>2238</v>
      </c>
      <c r="AA102" s="248" t="s">
        <v>2788</v>
      </c>
      <c r="AD102" s="247">
        <v>1.3428314E8</v>
      </c>
      <c r="AE102" s="247">
        <v>4.59072812E8</v>
      </c>
      <c r="AF102" s="112"/>
      <c r="AG102" s="112"/>
      <c r="AH102" s="112"/>
      <c r="AI102" s="112"/>
      <c r="AJ102" s="112"/>
      <c r="AK102" s="112"/>
      <c r="AL102" s="247">
        <v>1.0</v>
      </c>
      <c r="AM102" s="95" t="s">
        <v>2240</v>
      </c>
      <c r="AN102" s="95" t="s">
        <v>2241</v>
      </c>
      <c r="AO102" s="95" t="s">
        <v>1637</v>
      </c>
      <c r="AP102" s="95" t="s">
        <v>1649</v>
      </c>
      <c r="AQ102" s="95" t="s">
        <v>1650</v>
      </c>
      <c r="AR102" s="95" t="s">
        <v>1651</v>
      </c>
      <c r="AT102" s="112"/>
      <c r="AU102" s="112"/>
      <c r="AV102" s="112"/>
      <c r="AW102" s="112"/>
      <c r="AX102" s="112"/>
    </row>
    <row r="103">
      <c r="A103" s="247">
        <v>1041743.0</v>
      </c>
      <c r="B103" s="95" t="s">
        <v>2789</v>
      </c>
      <c r="E103" s="247">
        <v>499934.0</v>
      </c>
      <c r="F103" s="95" t="s">
        <v>2790</v>
      </c>
      <c r="G103" s="95" t="s">
        <v>2231</v>
      </c>
      <c r="J103" s="247">
        <v>34.1</v>
      </c>
      <c r="K103" s="112"/>
      <c r="L103" s="112"/>
      <c r="M103" s="112"/>
      <c r="N103" s="112"/>
      <c r="O103" s="112"/>
      <c r="P103" s="112"/>
      <c r="Q103" s="95" t="s">
        <v>1638</v>
      </c>
      <c r="R103" s="112"/>
      <c r="S103" s="95" t="s">
        <v>2232</v>
      </c>
      <c r="U103" s="95" t="s">
        <v>2760</v>
      </c>
      <c r="V103" s="95" t="s">
        <v>2234</v>
      </c>
      <c r="W103" s="95" t="s">
        <v>2235</v>
      </c>
      <c r="X103" s="95" t="s">
        <v>2236</v>
      </c>
      <c r="Y103" s="248" t="s">
        <v>2791</v>
      </c>
      <c r="Z103" s="248" t="s">
        <v>2238</v>
      </c>
      <c r="AA103" s="248" t="s">
        <v>2792</v>
      </c>
      <c r="AD103" s="247">
        <v>1.3428325E8</v>
      </c>
      <c r="AE103" s="247">
        <v>4.59072766E8</v>
      </c>
      <c r="AF103" s="112"/>
      <c r="AG103" s="112"/>
      <c r="AH103" s="112"/>
      <c r="AI103" s="112"/>
      <c r="AJ103" s="112"/>
      <c r="AK103" s="112"/>
      <c r="AL103" s="247">
        <v>1.0</v>
      </c>
      <c r="AM103" s="95" t="s">
        <v>2240</v>
      </c>
      <c r="AN103" s="95" t="s">
        <v>2241</v>
      </c>
      <c r="AO103" s="95" t="s">
        <v>1637</v>
      </c>
      <c r="AP103" s="95" t="s">
        <v>1649</v>
      </c>
      <c r="AQ103" s="95" t="s">
        <v>1650</v>
      </c>
      <c r="AR103" s="95" t="s">
        <v>1651</v>
      </c>
      <c r="AT103" s="112"/>
      <c r="AU103" s="112"/>
      <c r="AV103" s="112"/>
      <c r="AW103" s="112"/>
      <c r="AX103" s="112"/>
    </row>
    <row r="104">
      <c r="A104" s="247">
        <v>1041826.0</v>
      </c>
      <c r="B104" s="95" t="s">
        <v>2793</v>
      </c>
      <c r="E104" s="247">
        <v>499979.0</v>
      </c>
      <c r="F104" s="95" t="s">
        <v>2794</v>
      </c>
      <c r="G104" s="95" t="s">
        <v>2231</v>
      </c>
      <c r="J104" s="247">
        <v>38.8</v>
      </c>
      <c r="K104" s="112"/>
      <c r="L104" s="112"/>
      <c r="M104" s="112"/>
      <c r="N104" s="112"/>
      <c r="O104" s="112"/>
      <c r="P104" s="112"/>
      <c r="Q104" s="95" t="s">
        <v>1638</v>
      </c>
      <c r="R104" s="112"/>
      <c r="S104" s="95" t="s">
        <v>2232</v>
      </c>
      <c r="U104" s="95" t="s">
        <v>2760</v>
      </c>
      <c r="V104" s="95" t="s">
        <v>2234</v>
      </c>
      <c r="W104" s="95" t="s">
        <v>2235</v>
      </c>
      <c r="X104" s="95" t="s">
        <v>2236</v>
      </c>
      <c r="Y104" s="248" t="s">
        <v>2795</v>
      </c>
      <c r="Z104" s="248" t="s">
        <v>2238</v>
      </c>
      <c r="AA104" s="248" t="s">
        <v>2796</v>
      </c>
      <c r="AD104" s="247">
        <v>1.34282908E8</v>
      </c>
      <c r="AE104" s="247">
        <v>4.59072811E8</v>
      </c>
      <c r="AF104" s="112"/>
      <c r="AG104" s="112"/>
      <c r="AH104" s="112"/>
      <c r="AI104" s="112"/>
      <c r="AJ104" s="112"/>
      <c r="AK104" s="112"/>
      <c r="AL104" s="247">
        <v>1.0</v>
      </c>
      <c r="AM104" s="95" t="s">
        <v>2240</v>
      </c>
      <c r="AN104" s="95" t="s">
        <v>2241</v>
      </c>
      <c r="AO104" s="95" t="s">
        <v>1637</v>
      </c>
      <c r="AP104" s="95" t="s">
        <v>1649</v>
      </c>
      <c r="AQ104" s="95" t="s">
        <v>1650</v>
      </c>
      <c r="AR104" s="95" t="s">
        <v>1651</v>
      </c>
      <c r="AT104" s="112"/>
      <c r="AU104" s="112"/>
      <c r="AV104" s="112"/>
      <c r="AW104" s="112"/>
      <c r="AX104" s="112"/>
    </row>
    <row r="105">
      <c r="A105" s="247">
        <v>1348149.0</v>
      </c>
      <c r="B105" s="95" t="s">
        <v>2797</v>
      </c>
      <c r="C105" s="95" t="s">
        <v>2798</v>
      </c>
      <c r="D105" s="95" t="s">
        <v>2799</v>
      </c>
      <c r="E105" s="247">
        <v>634120.0</v>
      </c>
      <c r="F105" s="95" t="s">
        <v>2800</v>
      </c>
      <c r="G105" s="95" t="s">
        <v>2231</v>
      </c>
      <c r="J105" s="247">
        <v>39.8</v>
      </c>
      <c r="K105" s="112"/>
      <c r="L105" s="112"/>
      <c r="M105" s="112"/>
      <c r="N105" s="112"/>
      <c r="O105" s="112"/>
      <c r="P105" s="112"/>
      <c r="Q105" s="95" t="s">
        <v>1638</v>
      </c>
      <c r="R105" s="112"/>
      <c r="S105" s="95" t="s">
        <v>2494</v>
      </c>
      <c r="U105" s="112"/>
      <c r="V105" s="95" t="s">
        <v>2495</v>
      </c>
      <c r="W105" s="95" t="s">
        <v>2496</v>
      </c>
      <c r="X105" s="95" t="s">
        <v>2497</v>
      </c>
      <c r="Y105" s="248" t="s">
        <v>2801</v>
      </c>
      <c r="Z105" s="248" t="s">
        <v>2238</v>
      </c>
      <c r="AA105" s="248" t="s">
        <v>2802</v>
      </c>
      <c r="AD105" s="247">
        <v>1.56387407E8</v>
      </c>
      <c r="AE105" s="247">
        <v>4.86499823E8</v>
      </c>
      <c r="AF105" s="112"/>
      <c r="AG105" s="112"/>
      <c r="AH105" s="112"/>
      <c r="AI105" s="112"/>
      <c r="AJ105" s="112"/>
      <c r="AK105" s="112"/>
      <c r="AL105" s="247">
        <v>1.0</v>
      </c>
      <c r="AM105" s="95" t="s">
        <v>2240</v>
      </c>
      <c r="AN105" s="95" t="s">
        <v>2241</v>
      </c>
      <c r="AO105" s="95" t="s">
        <v>1637</v>
      </c>
      <c r="AP105" s="95" t="s">
        <v>1649</v>
      </c>
      <c r="AQ105" s="95" t="s">
        <v>1650</v>
      </c>
      <c r="AR105" s="95" t="s">
        <v>1651</v>
      </c>
      <c r="AT105" s="112"/>
      <c r="AU105" s="112"/>
      <c r="AV105" s="112"/>
      <c r="AW105" s="112"/>
      <c r="AX105" s="112"/>
    </row>
    <row r="106">
      <c r="A106" s="247">
        <v>1348145.0</v>
      </c>
      <c r="B106" s="95" t="s">
        <v>2803</v>
      </c>
      <c r="C106" s="95" t="s">
        <v>2804</v>
      </c>
      <c r="D106" s="95" t="s">
        <v>2805</v>
      </c>
      <c r="E106" s="247">
        <v>634116.0</v>
      </c>
      <c r="F106" s="95" t="s">
        <v>2806</v>
      </c>
      <c r="G106" s="95" t="s">
        <v>2231</v>
      </c>
      <c r="J106" s="247">
        <v>43.6</v>
      </c>
      <c r="K106" s="112"/>
      <c r="L106" s="112"/>
      <c r="M106" s="112"/>
      <c r="N106" s="112"/>
      <c r="O106" s="112"/>
      <c r="P106" s="112"/>
      <c r="Q106" s="95" t="s">
        <v>1638</v>
      </c>
      <c r="R106" s="112"/>
      <c r="S106" s="95" t="s">
        <v>2494</v>
      </c>
      <c r="U106" s="112"/>
      <c r="V106" s="95" t="s">
        <v>2495</v>
      </c>
      <c r="W106" s="95" t="s">
        <v>2496</v>
      </c>
      <c r="X106" s="95" t="s">
        <v>2497</v>
      </c>
      <c r="Y106" s="248" t="s">
        <v>2807</v>
      </c>
      <c r="Z106" s="248" t="s">
        <v>2238</v>
      </c>
      <c r="AA106" s="248" t="s">
        <v>2808</v>
      </c>
      <c r="AD106" s="247">
        <v>1.56387249E8</v>
      </c>
      <c r="AE106" s="247">
        <v>4.86499819E8</v>
      </c>
      <c r="AF106" s="112"/>
      <c r="AG106" s="112"/>
      <c r="AH106" s="112"/>
      <c r="AI106" s="112"/>
      <c r="AJ106" s="112"/>
      <c r="AK106" s="112"/>
      <c r="AL106" s="247">
        <v>1.0</v>
      </c>
      <c r="AM106" s="95" t="s">
        <v>2240</v>
      </c>
      <c r="AN106" s="95" t="s">
        <v>2241</v>
      </c>
      <c r="AO106" s="95" t="s">
        <v>1637</v>
      </c>
      <c r="AP106" s="95" t="s">
        <v>1649</v>
      </c>
      <c r="AQ106" s="95" t="s">
        <v>1650</v>
      </c>
      <c r="AR106" s="95" t="s">
        <v>1651</v>
      </c>
      <c r="AT106" s="112"/>
      <c r="AU106" s="112"/>
      <c r="AV106" s="112"/>
      <c r="AW106" s="112"/>
      <c r="AX106" s="112"/>
    </row>
    <row r="107">
      <c r="A107" s="247">
        <v>1041846.0</v>
      </c>
      <c r="B107" s="95" t="s">
        <v>2809</v>
      </c>
      <c r="E107" s="247">
        <v>499989.0</v>
      </c>
      <c r="F107" s="95" t="s">
        <v>2810</v>
      </c>
      <c r="G107" s="95" t="s">
        <v>2231</v>
      </c>
      <c r="J107" s="247">
        <v>44.5</v>
      </c>
      <c r="K107" s="112"/>
      <c r="L107" s="112"/>
      <c r="M107" s="112"/>
      <c r="N107" s="112"/>
      <c r="O107" s="112"/>
      <c r="P107" s="112"/>
      <c r="Q107" s="95" t="s">
        <v>1638</v>
      </c>
      <c r="R107" s="112"/>
      <c r="S107" s="95" t="s">
        <v>2232</v>
      </c>
      <c r="U107" s="95" t="s">
        <v>2760</v>
      </c>
      <c r="V107" s="95" t="s">
        <v>2234</v>
      </c>
      <c r="W107" s="95" t="s">
        <v>2235</v>
      </c>
      <c r="X107" s="95" t="s">
        <v>2236</v>
      </c>
      <c r="Y107" s="248" t="s">
        <v>2811</v>
      </c>
      <c r="Z107" s="248" t="s">
        <v>2238</v>
      </c>
      <c r="AA107" s="248" t="s">
        <v>2812</v>
      </c>
      <c r="AD107" s="247">
        <v>1.34283497E8</v>
      </c>
      <c r="AE107" s="247">
        <v>4.59072821E8</v>
      </c>
      <c r="AF107" s="112"/>
      <c r="AG107" s="112"/>
      <c r="AH107" s="112"/>
      <c r="AI107" s="112"/>
      <c r="AJ107" s="112"/>
      <c r="AK107" s="112"/>
      <c r="AL107" s="247">
        <v>1.0</v>
      </c>
      <c r="AM107" s="95" t="s">
        <v>2240</v>
      </c>
      <c r="AN107" s="95" t="s">
        <v>2241</v>
      </c>
      <c r="AO107" s="95" t="s">
        <v>1637</v>
      </c>
      <c r="AP107" s="95" t="s">
        <v>1649</v>
      </c>
      <c r="AQ107" s="95" t="s">
        <v>1650</v>
      </c>
      <c r="AR107" s="95" t="s">
        <v>1651</v>
      </c>
      <c r="AT107" s="112"/>
      <c r="AU107" s="112"/>
      <c r="AV107" s="112"/>
      <c r="AW107" s="112"/>
      <c r="AX107" s="112"/>
    </row>
    <row r="108">
      <c r="A108" s="247">
        <v>1041747.0</v>
      </c>
      <c r="B108" s="95" t="s">
        <v>2813</v>
      </c>
      <c r="E108" s="247">
        <v>499936.0</v>
      </c>
      <c r="F108" s="95" t="s">
        <v>2814</v>
      </c>
      <c r="G108" s="95" t="s">
        <v>2231</v>
      </c>
      <c r="J108" s="247">
        <v>48.7</v>
      </c>
      <c r="K108" s="112"/>
      <c r="L108" s="112"/>
      <c r="M108" s="112"/>
      <c r="N108" s="112"/>
      <c r="O108" s="112"/>
      <c r="P108" s="112"/>
      <c r="Q108" s="95" t="s">
        <v>1638</v>
      </c>
      <c r="R108" s="112"/>
      <c r="S108" s="95" t="s">
        <v>2232</v>
      </c>
      <c r="U108" s="95" t="s">
        <v>2760</v>
      </c>
      <c r="V108" s="95" t="s">
        <v>2234</v>
      </c>
      <c r="W108" s="95" t="s">
        <v>2235</v>
      </c>
      <c r="X108" s="95" t="s">
        <v>2236</v>
      </c>
      <c r="Y108" s="248" t="s">
        <v>2815</v>
      </c>
      <c r="Z108" s="248" t="s">
        <v>2238</v>
      </c>
      <c r="AA108" s="248" t="s">
        <v>2816</v>
      </c>
      <c r="AD108" s="247">
        <v>1.34283167E8</v>
      </c>
      <c r="AE108" s="247">
        <v>4.59072768E8</v>
      </c>
      <c r="AF108" s="112"/>
      <c r="AG108" s="112"/>
      <c r="AH108" s="112"/>
      <c r="AI108" s="112"/>
      <c r="AJ108" s="112"/>
      <c r="AK108" s="112"/>
      <c r="AL108" s="247">
        <v>1.0</v>
      </c>
      <c r="AM108" s="95" t="s">
        <v>2240</v>
      </c>
      <c r="AN108" s="95" t="s">
        <v>2241</v>
      </c>
      <c r="AO108" s="95" t="s">
        <v>1637</v>
      </c>
      <c r="AP108" s="95" t="s">
        <v>1649</v>
      </c>
      <c r="AQ108" s="95" t="s">
        <v>1650</v>
      </c>
      <c r="AR108" s="95" t="s">
        <v>1651</v>
      </c>
      <c r="AT108" s="112"/>
      <c r="AU108" s="112"/>
      <c r="AV108" s="112"/>
      <c r="AW108" s="112"/>
      <c r="AX108" s="112"/>
    </row>
    <row r="109">
      <c r="A109" s="247">
        <v>1041842.0</v>
      </c>
      <c r="B109" s="95" t="s">
        <v>2817</v>
      </c>
      <c r="E109" s="247">
        <v>499987.0</v>
      </c>
      <c r="F109" s="95" t="s">
        <v>2818</v>
      </c>
      <c r="G109" s="95" t="s">
        <v>2231</v>
      </c>
      <c r="J109" s="247">
        <v>49.8</v>
      </c>
      <c r="K109" s="112"/>
      <c r="L109" s="112"/>
      <c r="M109" s="112"/>
      <c r="N109" s="112"/>
      <c r="O109" s="112"/>
      <c r="P109" s="112"/>
      <c r="Q109" s="95" t="s">
        <v>1638</v>
      </c>
      <c r="R109" s="112"/>
      <c r="S109" s="95" t="s">
        <v>2232</v>
      </c>
      <c r="U109" s="95" t="s">
        <v>2760</v>
      </c>
      <c r="V109" s="95" t="s">
        <v>2234</v>
      </c>
      <c r="W109" s="95" t="s">
        <v>2235</v>
      </c>
      <c r="X109" s="95" t="s">
        <v>2236</v>
      </c>
      <c r="Y109" s="248" t="s">
        <v>2819</v>
      </c>
      <c r="Z109" s="248" t="s">
        <v>2238</v>
      </c>
      <c r="AA109" s="248" t="s">
        <v>2820</v>
      </c>
      <c r="AD109" s="247">
        <v>1.34283363E8</v>
      </c>
      <c r="AE109" s="247">
        <v>4.59072819E8</v>
      </c>
      <c r="AF109" s="112"/>
      <c r="AG109" s="112"/>
      <c r="AH109" s="112"/>
      <c r="AI109" s="112"/>
      <c r="AJ109" s="112"/>
      <c r="AK109" s="112"/>
      <c r="AL109" s="247">
        <v>1.0</v>
      </c>
      <c r="AM109" s="95" t="s">
        <v>2240</v>
      </c>
      <c r="AN109" s="95" t="s">
        <v>2241</v>
      </c>
      <c r="AO109" s="95" t="s">
        <v>1637</v>
      </c>
      <c r="AP109" s="95" t="s">
        <v>1649</v>
      </c>
      <c r="AQ109" s="95" t="s">
        <v>1650</v>
      </c>
      <c r="AR109" s="95" t="s">
        <v>1651</v>
      </c>
      <c r="AT109" s="112"/>
      <c r="AU109" s="112"/>
      <c r="AV109" s="112"/>
      <c r="AW109" s="112"/>
      <c r="AX109" s="112"/>
    </row>
    <row r="110">
      <c r="A110" s="247">
        <v>1041836.0</v>
      </c>
      <c r="B110" s="95" t="s">
        <v>2821</v>
      </c>
      <c r="E110" s="247">
        <v>499984.0</v>
      </c>
      <c r="F110" s="95" t="s">
        <v>2822</v>
      </c>
      <c r="G110" s="95" t="s">
        <v>2231</v>
      </c>
      <c r="J110" s="247">
        <v>52.0</v>
      </c>
      <c r="K110" s="112"/>
      <c r="L110" s="112"/>
      <c r="M110" s="112"/>
      <c r="N110" s="112"/>
      <c r="O110" s="112"/>
      <c r="P110" s="112"/>
      <c r="Q110" s="95" t="s">
        <v>1638</v>
      </c>
      <c r="R110" s="112"/>
      <c r="S110" s="95" t="s">
        <v>2232</v>
      </c>
      <c r="U110" s="95" t="s">
        <v>2760</v>
      </c>
      <c r="V110" s="95" t="s">
        <v>2234</v>
      </c>
      <c r="W110" s="95" t="s">
        <v>2235</v>
      </c>
      <c r="X110" s="95" t="s">
        <v>2236</v>
      </c>
      <c r="Y110" s="248" t="s">
        <v>2823</v>
      </c>
      <c r="Z110" s="248" t="s">
        <v>2238</v>
      </c>
      <c r="AA110" s="248" t="s">
        <v>2824</v>
      </c>
      <c r="AD110" s="247">
        <v>1.34282865E8</v>
      </c>
      <c r="AE110" s="247">
        <v>4.59072816E8</v>
      </c>
      <c r="AF110" s="112"/>
      <c r="AG110" s="112"/>
      <c r="AH110" s="112"/>
      <c r="AI110" s="112"/>
      <c r="AJ110" s="112"/>
      <c r="AK110" s="112"/>
      <c r="AL110" s="247">
        <v>1.0</v>
      </c>
      <c r="AM110" s="95" t="s">
        <v>2240</v>
      </c>
      <c r="AN110" s="95" t="s">
        <v>2241</v>
      </c>
      <c r="AO110" s="95" t="s">
        <v>1637</v>
      </c>
      <c r="AP110" s="95" t="s">
        <v>1649</v>
      </c>
      <c r="AQ110" s="95" t="s">
        <v>1650</v>
      </c>
      <c r="AR110" s="95" t="s">
        <v>1651</v>
      </c>
      <c r="AT110" s="112"/>
      <c r="AU110" s="112"/>
      <c r="AV110" s="112"/>
      <c r="AW110" s="112"/>
      <c r="AX110" s="112"/>
    </row>
    <row r="111">
      <c r="A111" s="247">
        <v>593999.0</v>
      </c>
      <c r="B111" s="95" t="s">
        <v>2825</v>
      </c>
      <c r="C111" s="95" t="s">
        <v>2826</v>
      </c>
      <c r="D111" s="95" t="s">
        <v>2827</v>
      </c>
      <c r="E111" s="247">
        <v>309664.0</v>
      </c>
      <c r="F111" s="95" t="s">
        <v>2828</v>
      </c>
      <c r="G111" s="95" t="s">
        <v>2231</v>
      </c>
      <c r="J111" s="247">
        <v>55.0</v>
      </c>
      <c r="K111" s="112"/>
      <c r="L111" s="112"/>
      <c r="M111" s="112"/>
      <c r="N111" s="112"/>
      <c r="O111" s="112"/>
      <c r="P111" s="112"/>
      <c r="Q111" s="95" t="s">
        <v>1638</v>
      </c>
      <c r="R111" s="112"/>
      <c r="S111" s="95" t="s">
        <v>2829</v>
      </c>
      <c r="U111" s="95" t="s">
        <v>2830</v>
      </c>
      <c r="V111" s="95" t="s">
        <v>2831</v>
      </c>
      <c r="W111" s="95" t="s">
        <v>2832</v>
      </c>
      <c r="X111" s="95" t="s">
        <v>2833</v>
      </c>
      <c r="Y111" s="248" t="s">
        <v>2834</v>
      </c>
      <c r="Z111" s="248" t="s">
        <v>2238</v>
      </c>
      <c r="AA111" s="248" t="s">
        <v>2835</v>
      </c>
      <c r="AD111" s="247">
        <v>1.18114778E8</v>
      </c>
      <c r="AE111" s="247">
        <v>3.82365725E8</v>
      </c>
      <c r="AF111" s="112"/>
      <c r="AG111" s="112"/>
      <c r="AH111" s="112"/>
      <c r="AI111" s="112"/>
      <c r="AJ111" s="112"/>
      <c r="AK111" s="112"/>
      <c r="AL111" s="247">
        <v>1.0</v>
      </c>
      <c r="AM111" s="95" t="s">
        <v>2240</v>
      </c>
      <c r="AN111" s="95" t="s">
        <v>2241</v>
      </c>
      <c r="AO111" s="95" t="s">
        <v>1637</v>
      </c>
      <c r="AP111" s="95" t="s">
        <v>1649</v>
      </c>
      <c r="AQ111" s="95" t="s">
        <v>1650</v>
      </c>
      <c r="AR111" s="95" t="s">
        <v>1651</v>
      </c>
      <c r="AT111" s="112"/>
      <c r="AU111" s="112"/>
      <c r="AV111" s="112"/>
      <c r="AW111" s="112"/>
      <c r="AX111" s="112"/>
    </row>
    <row r="112">
      <c r="A112" s="247">
        <v>594020.0</v>
      </c>
      <c r="B112" s="95" t="s">
        <v>2836</v>
      </c>
      <c r="C112" s="95" t="s">
        <v>2837</v>
      </c>
      <c r="D112" s="95" t="s">
        <v>2838</v>
      </c>
      <c r="E112" s="247">
        <v>309670.0</v>
      </c>
      <c r="F112" s="95" t="s">
        <v>2839</v>
      </c>
      <c r="G112" s="95" t="s">
        <v>2231</v>
      </c>
      <c r="J112" s="247">
        <v>55.0</v>
      </c>
      <c r="K112" s="112"/>
      <c r="L112" s="112"/>
      <c r="M112" s="112"/>
      <c r="N112" s="112"/>
      <c r="O112" s="112"/>
      <c r="P112" s="112"/>
      <c r="Q112" s="95" t="s">
        <v>1638</v>
      </c>
      <c r="R112" s="112"/>
      <c r="S112" s="95" t="s">
        <v>2829</v>
      </c>
      <c r="U112" s="95" t="s">
        <v>2830</v>
      </c>
      <c r="V112" s="95" t="s">
        <v>2831</v>
      </c>
      <c r="W112" s="95" t="s">
        <v>2832</v>
      </c>
      <c r="X112" s="95" t="s">
        <v>2833</v>
      </c>
      <c r="Y112" s="248" t="s">
        <v>2840</v>
      </c>
      <c r="Z112" s="248" t="s">
        <v>2238</v>
      </c>
      <c r="AA112" s="248" t="s">
        <v>2841</v>
      </c>
      <c r="AD112" s="247">
        <v>1.1811446E8</v>
      </c>
      <c r="AE112" s="247">
        <v>3.82365731E8</v>
      </c>
      <c r="AF112" s="112"/>
      <c r="AG112" s="112"/>
      <c r="AH112" s="112"/>
      <c r="AI112" s="112"/>
      <c r="AJ112" s="112"/>
      <c r="AK112" s="112"/>
      <c r="AL112" s="247">
        <v>1.0</v>
      </c>
      <c r="AM112" s="95" t="s">
        <v>2240</v>
      </c>
      <c r="AN112" s="95" t="s">
        <v>2241</v>
      </c>
      <c r="AO112" s="95" t="s">
        <v>1637</v>
      </c>
      <c r="AP112" s="95" t="s">
        <v>1649</v>
      </c>
      <c r="AQ112" s="95" t="s">
        <v>1650</v>
      </c>
      <c r="AR112" s="95" t="s">
        <v>1651</v>
      </c>
      <c r="AT112" s="112"/>
      <c r="AU112" s="112"/>
      <c r="AV112" s="112"/>
      <c r="AW112" s="112"/>
      <c r="AX112" s="112"/>
    </row>
    <row r="113">
      <c r="A113" s="247">
        <v>594028.0</v>
      </c>
      <c r="B113" s="95" t="s">
        <v>2842</v>
      </c>
      <c r="C113" s="95" t="s">
        <v>2843</v>
      </c>
      <c r="D113" s="95" t="s">
        <v>2844</v>
      </c>
      <c r="E113" s="247">
        <v>309672.0</v>
      </c>
      <c r="F113" s="95" t="s">
        <v>2845</v>
      </c>
      <c r="G113" s="95" t="s">
        <v>2231</v>
      </c>
      <c r="J113" s="247">
        <v>55.0</v>
      </c>
      <c r="K113" s="112"/>
      <c r="L113" s="112"/>
      <c r="M113" s="112"/>
      <c r="N113" s="112"/>
      <c r="O113" s="112"/>
      <c r="P113" s="112"/>
      <c r="Q113" s="95" t="s">
        <v>1638</v>
      </c>
      <c r="R113" s="112"/>
      <c r="S113" s="95" t="s">
        <v>2829</v>
      </c>
      <c r="U113" s="95" t="s">
        <v>2830</v>
      </c>
      <c r="V113" s="95" t="s">
        <v>2831</v>
      </c>
      <c r="W113" s="95" t="s">
        <v>2832</v>
      </c>
      <c r="X113" s="95" t="s">
        <v>2833</v>
      </c>
      <c r="Y113" s="248" t="s">
        <v>2846</v>
      </c>
      <c r="Z113" s="248" t="s">
        <v>2238</v>
      </c>
      <c r="AA113" s="248" t="s">
        <v>2847</v>
      </c>
      <c r="AD113" s="247">
        <v>1.18114394E8</v>
      </c>
      <c r="AE113" s="247">
        <v>3.82365733E8</v>
      </c>
      <c r="AF113" s="112"/>
      <c r="AG113" s="112"/>
      <c r="AH113" s="112"/>
      <c r="AI113" s="112"/>
      <c r="AJ113" s="112"/>
      <c r="AK113" s="112"/>
      <c r="AL113" s="247">
        <v>1.0</v>
      </c>
      <c r="AM113" s="95" t="s">
        <v>2240</v>
      </c>
      <c r="AN113" s="95" t="s">
        <v>2241</v>
      </c>
      <c r="AO113" s="95" t="s">
        <v>1637</v>
      </c>
      <c r="AP113" s="95" t="s">
        <v>1649</v>
      </c>
      <c r="AQ113" s="95" t="s">
        <v>1650</v>
      </c>
      <c r="AR113" s="95" t="s">
        <v>1651</v>
      </c>
      <c r="AT113" s="112"/>
      <c r="AU113" s="112"/>
      <c r="AV113" s="112"/>
      <c r="AW113" s="112"/>
      <c r="AX113" s="112"/>
    </row>
    <row r="114">
      <c r="A114" s="247">
        <v>594060.0</v>
      </c>
      <c r="B114" s="95" t="s">
        <v>2848</v>
      </c>
      <c r="C114" s="95" t="s">
        <v>2849</v>
      </c>
      <c r="D114" s="95" t="s">
        <v>2850</v>
      </c>
      <c r="E114" s="247">
        <v>309682.0</v>
      </c>
      <c r="F114" s="95" t="s">
        <v>2851</v>
      </c>
      <c r="G114" s="95" t="s">
        <v>2231</v>
      </c>
      <c r="J114" s="247">
        <v>55.0</v>
      </c>
      <c r="K114" s="112"/>
      <c r="L114" s="112"/>
      <c r="M114" s="112"/>
      <c r="N114" s="112"/>
      <c r="O114" s="112"/>
      <c r="P114" s="112"/>
      <c r="Q114" s="95" t="s">
        <v>1638</v>
      </c>
      <c r="R114" s="112"/>
      <c r="S114" s="95" t="s">
        <v>2829</v>
      </c>
      <c r="U114" s="95" t="s">
        <v>2830</v>
      </c>
      <c r="V114" s="95" t="s">
        <v>2831</v>
      </c>
      <c r="W114" s="95" t="s">
        <v>2832</v>
      </c>
      <c r="X114" s="95" t="s">
        <v>2833</v>
      </c>
      <c r="Y114" s="248" t="s">
        <v>2852</v>
      </c>
      <c r="Z114" s="248" t="s">
        <v>2238</v>
      </c>
      <c r="AA114" s="248" t="s">
        <v>2853</v>
      </c>
      <c r="AD114" s="247">
        <v>1.18115245E8</v>
      </c>
      <c r="AE114" s="247">
        <v>3.82365743E8</v>
      </c>
      <c r="AF114" s="112"/>
      <c r="AG114" s="112"/>
      <c r="AH114" s="112"/>
      <c r="AI114" s="112"/>
      <c r="AJ114" s="112"/>
      <c r="AK114" s="112"/>
      <c r="AL114" s="247">
        <v>1.0</v>
      </c>
      <c r="AM114" s="95" t="s">
        <v>2240</v>
      </c>
      <c r="AN114" s="95" t="s">
        <v>2241</v>
      </c>
      <c r="AO114" s="95" t="s">
        <v>1637</v>
      </c>
      <c r="AP114" s="95" t="s">
        <v>1649</v>
      </c>
      <c r="AQ114" s="95" t="s">
        <v>1650</v>
      </c>
      <c r="AR114" s="95" t="s">
        <v>1651</v>
      </c>
      <c r="AT114" s="112"/>
      <c r="AU114" s="112"/>
      <c r="AV114" s="112"/>
      <c r="AW114" s="112"/>
      <c r="AX114" s="112"/>
    </row>
    <row r="115">
      <c r="A115" s="247">
        <v>594065.0</v>
      </c>
      <c r="B115" s="95" t="s">
        <v>2854</v>
      </c>
      <c r="C115" s="95" t="s">
        <v>2855</v>
      </c>
      <c r="D115" s="95" t="s">
        <v>2856</v>
      </c>
      <c r="E115" s="247">
        <v>309683.0</v>
      </c>
      <c r="F115" s="95" t="s">
        <v>2857</v>
      </c>
      <c r="G115" s="95" t="s">
        <v>2231</v>
      </c>
      <c r="J115" s="247">
        <v>55.0</v>
      </c>
      <c r="K115" s="112"/>
      <c r="L115" s="112"/>
      <c r="M115" s="112"/>
      <c r="N115" s="112"/>
      <c r="O115" s="112"/>
      <c r="P115" s="112"/>
      <c r="Q115" s="95" t="s">
        <v>1638</v>
      </c>
      <c r="R115" s="112"/>
      <c r="S115" s="95" t="s">
        <v>2829</v>
      </c>
      <c r="U115" s="95" t="s">
        <v>2830</v>
      </c>
      <c r="V115" s="95" t="s">
        <v>2831</v>
      </c>
      <c r="W115" s="95" t="s">
        <v>2832</v>
      </c>
      <c r="X115" s="95" t="s">
        <v>2833</v>
      </c>
      <c r="Y115" s="248" t="s">
        <v>2858</v>
      </c>
      <c r="Z115" s="248" t="s">
        <v>2238</v>
      </c>
      <c r="AA115" s="248" t="s">
        <v>2859</v>
      </c>
      <c r="AD115" s="247">
        <v>1.18114581E8</v>
      </c>
      <c r="AE115" s="247">
        <v>3.82365744E8</v>
      </c>
      <c r="AF115" s="112"/>
      <c r="AG115" s="112"/>
      <c r="AH115" s="112"/>
      <c r="AI115" s="112"/>
      <c r="AJ115" s="112"/>
      <c r="AK115" s="112"/>
      <c r="AL115" s="247">
        <v>1.0</v>
      </c>
      <c r="AM115" s="95" t="s">
        <v>2240</v>
      </c>
      <c r="AN115" s="95" t="s">
        <v>2241</v>
      </c>
      <c r="AO115" s="95" t="s">
        <v>1637</v>
      </c>
      <c r="AP115" s="95" t="s">
        <v>1649</v>
      </c>
      <c r="AQ115" s="95" t="s">
        <v>1650</v>
      </c>
      <c r="AR115" s="95" t="s">
        <v>1651</v>
      </c>
      <c r="AT115" s="112"/>
      <c r="AU115" s="112"/>
      <c r="AV115" s="112"/>
      <c r="AW115" s="112"/>
      <c r="AX115" s="112"/>
    </row>
    <row r="116">
      <c r="A116" s="247">
        <v>594070.0</v>
      </c>
      <c r="B116" s="95" t="s">
        <v>2860</v>
      </c>
      <c r="C116" s="95" t="s">
        <v>2861</v>
      </c>
      <c r="D116" s="95" t="s">
        <v>2862</v>
      </c>
      <c r="E116" s="247">
        <v>309684.0</v>
      </c>
      <c r="F116" s="95" t="s">
        <v>2863</v>
      </c>
      <c r="G116" s="95" t="s">
        <v>2231</v>
      </c>
      <c r="J116" s="247">
        <v>55.0</v>
      </c>
      <c r="K116" s="112"/>
      <c r="L116" s="112"/>
      <c r="M116" s="112"/>
      <c r="N116" s="112"/>
      <c r="O116" s="112"/>
      <c r="P116" s="112"/>
      <c r="Q116" s="95" t="s">
        <v>1638</v>
      </c>
      <c r="R116" s="112"/>
      <c r="S116" s="95" t="s">
        <v>2829</v>
      </c>
      <c r="U116" s="95" t="s">
        <v>2830</v>
      </c>
      <c r="V116" s="95" t="s">
        <v>2831</v>
      </c>
      <c r="W116" s="95" t="s">
        <v>2832</v>
      </c>
      <c r="X116" s="95" t="s">
        <v>2833</v>
      </c>
      <c r="Y116" s="248" t="s">
        <v>2864</v>
      </c>
      <c r="Z116" s="248" t="s">
        <v>2238</v>
      </c>
      <c r="AA116" s="248" t="s">
        <v>2865</v>
      </c>
      <c r="AD116" s="247">
        <v>1.18114927E8</v>
      </c>
      <c r="AE116" s="247">
        <v>3.82365745E8</v>
      </c>
      <c r="AF116" s="112"/>
      <c r="AG116" s="112"/>
      <c r="AH116" s="112"/>
      <c r="AI116" s="112"/>
      <c r="AJ116" s="112"/>
      <c r="AK116" s="112"/>
      <c r="AL116" s="247">
        <v>1.0</v>
      </c>
      <c r="AM116" s="95" t="s">
        <v>2240</v>
      </c>
      <c r="AN116" s="95" t="s">
        <v>2241</v>
      </c>
      <c r="AO116" s="95" t="s">
        <v>1637</v>
      </c>
      <c r="AP116" s="95" t="s">
        <v>1649</v>
      </c>
      <c r="AQ116" s="95" t="s">
        <v>1650</v>
      </c>
      <c r="AR116" s="95" t="s">
        <v>1651</v>
      </c>
      <c r="AT116" s="112"/>
      <c r="AU116" s="112"/>
      <c r="AV116" s="112"/>
      <c r="AW116" s="112"/>
      <c r="AX116" s="112"/>
    </row>
    <row r="117">
      <c r="A117" s="247">
        <v>594075.0</v>
      </c>
      <c r="B117" s="95" t="s">
        <v>2866</v>
      </c>
      <c r="C117" s="95" t="s">
        <v>2867</v>
      </c>
      <c r="D117" s="95" t="s">
        <v>2868</v>
      </c>
      <c r="E117" s="247">
        <v>309685.0</v>
      </c>
      <c r="F117" s="95" t="s">
        <v>2869</v>
      </c>
      <c r="G117" s="95" t="s">
        <v>2231</v>
      </c>
      <c r="J117" s="247">
        <v>55.0</v>
      </c>
      <c r="K117" s="112"/>
      <c r="L117" s="112"/>
      <c r="M117" s="112"/>
      <c r="N117" s="112"/>
      <c r="O117" s="112"/>
      <c r="P117" s="112"/>
      <c r="Q117" s="95" t="s">
        <v>1638</v>
      </c>
      <c r="R117" s="112"/>
      <c r="S117" s="95" t="s">
        <v>2829</v>
      </c>
      <c r="U117" s="95" t="s">
        <v>2830</v>
      </c>
      <c r="V117" s="95" t="s">
        <v>2831</v>
      </c>
      <c r="W117" s="95" t="s">
        <v>2832</v>
      </c>
      <c r="X117" s="95" t="s">
        <v>2833</v>
      </c>
      <c r="Y117" s="248" t="s">
        <v>2870</v>
      </c>
      <c r="Z117" s="248" t="s">
        <v>2238</v>
      </c>
      <c r="AA117" s="248" t="s">
        <v>2871</v>
      </c>
      <c r="AD117" s="247">
        <v>1.18114627E8</v>
      </c>
      <c r="AE117" s="247">
        <v>3.82365746E8</v>
      </c>
      <c r="AF117" s="112"/>
      <c r="AG117" s="112"/>
      <c r="AH117" s="112"/>
      <c r="AI117" s="112"/>
      <c r="AJ117" s="112"/>
      <c r="AK117" s="112"/>
      <c r="AL117" s="247">
        <v>1.0</v>
      </c>
      <c r="AM117" s="95" t="s">
        <v>2240</v>
      </c>
      <c r="AN117" s="95" t="s">
        <v>2241</v>
      </c>
      <c r="AO117" s="95" t="s">
        <v>1637</v>
      </c>
      <c r="AP117" s="95" t="s">
        <v>1649</v>
      </c>
      <c r="AQ117" s="95" t="s">
        <v>1650</v>
      </c>
      <c r="AR117" s="95" t="s">
        <v>1651</v>
      </c>
      <c r="AT117" s="112"/>
      <c r="AU117" s="112"/>
      <c r="AV117" s="112"/>
      <c r="AW117" s="112"/>
      <c r="AX117" s="112"/>
    </row>
    <row r="118">
      <c r="A118" s="247">
        <v>594080.0</v>
      </c>
      <c r="B118" s="95" t="s">
        <v>2872</v>
      </c>
      <c r="C118" s="95" t="s">
        <v>2873</v>
      </c>
      <c r="D118" s="95" t="s">
        <v>2874</v>
      </c>
      <c r="E118" s="247">
        <v>309686.0</v>
      </c>
      <c r="F118" s="95" t="s">
        <v>2875</v>
      </c>
      <c r="G118" s="95" t="s">
        <v>2231</v>
      </c>
      <c r="J118" s="247">
        <v>55.0</v>
      </c>
      <c r="K118" s="112"/>
      <c r="L118" s="112"/>
      <c r="M118" s="112"/>
      <c r="N118" s="112"/>
      <c r="O118" s="112"/>
      <c r="P118" s="112"/>
      <c r="Q118" s="95" t="s">
        <v>1638</v>
      </c>
      <c r="R118" s="112"/>
      <c r="S118" s="95" t="s">
        <v>2829</v>
      </c>
      <c r="U118" s="95" t="s">
        <v>2830</v>
      </c>
      <c r="V118" s="95" t="s">
        <v>2831</v>
      </c>
      <c r="W118" s="95" t="s">
        <v>2832</v>
      </c>
      <c r="X118" s="95" t="s">
        <v>2833</v>
      </c>
      <c r="Y118" s="248" t="s">
        <v>2876</v>
      </c>
      <c r="Z118" s="248" t="s">
        <v>2238</v>
      </c>
      <c r="AA118" s="248" t="s">
        <v>2877</v>
      </c>
      <c r="AD118" s="247">
        <v>1.18115195E8</v>
      </c>
      <c r="AE118" s="247">
        <v>3.82365747E8</v>
      </c>
      <c r="AF118" s="112"/>
      <c r="AG118" s="112"/>
      <c r="AH118" s="112"/>
      <c r="AI118" s="112"/>
      <c r="AJ118" s="112"/>
      <c r="AK118" s="112"/>
      <c r="AL118" s="247">
        <v>1.0</v>
      </c>
      <c r="AM118" s="95" t="s">
        <v>2240</v>
      </c>
      <c r="AN118" s="95" t="s">
        <v>2241</v>
      </c>
      <c r="AO118" s="95" t="s">
        <v>1637</v>
      </c>
      <c r="AP118" s="95" t="s">
        <v>1649</v>
      </c>
      <c r="AQ118" s="95" t="s">
        <v>1650</v>
      </c>
      <c r="AR118" s="95" t="s">
        <v>1651</v>
      </c>
      <c r="AT118" s="112"/>
      <c r="AU118" s="112"/>
      <c r="AV118" s="112"/>
      <c r="AW118" s="112"/>
      <c r="AX118" s="112"/>
    </row>
    <row r="119">
      <c r="A119" s="247">
        <v>594125.0</v>
      </c>
      <c r="B119" s="95" t="s">
        <v>2878</v>
      </c>
      <c r="C119" s="95" t="s">
        <v>2879</v>
      </c>
      <c r="D119" s="95" t="s">
        <v>2880</v>
      </c>
      <c r="E119" s="247">
        <v>309701.0</v>
      </c>
      <c r="F119" s="95" t="s">
        <v>2881</v>
      </c>
      <c r="G119" s="95" t="s">
        <v>2231</v>
      </c>
      <c r="J119" s="247">
        <v>55.0</v>
      </c>
      <c r="K119" s="112"/>
      <c r="L119" s="112"/>
      <c r="M119" s="112"/>
      <c r="N119" s="112"/>
      <c r="O119" s="112"/>
      <c r="P119" s="112"/>
      <c r="Q119" s="95" t="s">
        <v>1638</v>
      </c>
      <c r="R119" s="112"/>
      <c r="S119" s="95" t="s">
        <v>2829</v>
      </c>
      <c r="U119" s="95" t="s">
        <v>2830</v>
      </c>
      <c r="V119" s="95" t="s">
        <v>2831</v>
      </c>
      <c r="W119" s="95" t="s">
        <v>2832</v>
      </c>
      <c r="X119" s="95" t="s">
        <v>2833</v>
      </c>
      <c r="Y119" s="248" t="s">
        <v>2882</v>
      </c>
      <c r="Z119" s="248" t="s">
        <v>2238</v>
      </c>
      <c r="AA119" s="248" t="s">
        <v>2883</v>
      </c>
      <c r="AD119" s="247">
        <v>1.18114611E8</v>
      </c>
      <c r="AE119" s="247">
        <v>3.82365762E8</v>
      </c>
      <c r="AF119" s="112"/>
      <c r="AG119" s="112"/>
      <c r="AH119" s="112"/>
      <c r="AI119" s="112"/>
      <c r="AJ119" s="112"/>
      <c r="AK119" s="112"/>
      <c r="AL119" s="247">
        <v>1.0</v>
      </c>
      <c r="AM119" s="95" t="s">
        <v>2240</v>
      </c>
      <c r="AN119" s="95" t="s">
        <v>2241</v>
      </c>
      <c r="AO119" s="95" t="s">
        <v>1637</v>
      </c>
      <c r="AP119" s="95" t="s">
        <v>1649</v>
      </c>
      <c r="AQ119" s="95" t="s">
        <v>1650</v>
      </c>
      <c r="AR119" s="95" t="s">
        <v>1651</v>
      </c>
      <c r="AT119" s="112"/>
      <c r="AU119" s="112"/>
      <c r="AV119" s="112"/>
      <c r="AW119" s="112"/>
      <c r="AX119" s="112"/>
    </row>
    <row r="120">
      <c r="A120" s="247">
        <v>594130.0</v>
      </c>
      <c r="B120" s="95" t="s">
        <v>2884</v>
      </c>
      <c r="C120" s="95" t="s">
        <v>2885</v>
      </c>
      <c r="D120" s="95" t="s">
        <v>2886</v>
      </c>
      <c r="E120" s="247">
        <v>309702.0</v>
      </c>
      <c r="F120" s="95" t="s">
        <v>2887</v>
      </c>
      <c r="G120" s="95" t="s">
        <v>2231</v>
      </c>
      <c r="J120" s="247">
        <v>55.0</v>
      </c>
      <c r="K120" s="112"/>
      <c r="L120" s="112"/>
      <c r="M120" s="112"/>
      <c r="N120" s="112"/>
      <c r="O120" s="112"/>
      <c r="P120" s="112"/>
      <c r="Q120" s="95" t="s">
        <v>1638</v>
      </c>
      <c r="R120" s="112"/>
      <c r="S120" s="95" t="s">
        <v>2829</v>
      </c>
      <c r="U120" s="95" t="s">
        <v>2830</v>
      </c>
      <c r="V120" s="95" t="s">
        <v>2831</v>
      </c>
      <c r="W120" s="95" t="s">
        <v>2832</v>
      </c>
      <c r="X120" s="95" t="s">
        <v>2833</v>
      </c>
      <c r="Y120" s="248" t="s">
        <v>2888</v>
      </c>
      <c r="Z120" s="248" t="s">
        <v>2238</v>
      </c>
      <c r="AA120" s="248" t="s">
        <v>2889</v>
      </c>
      <c r="AD120" s="247">
        <v>1.18115394E8</v>
      </c>
      <c r="AE120" s="247">
        <v>3.82365763E8</v>
      </c>
      <c r="AF120" s="112"/>
      <c r="AG120" s="112"/>
      <c r="AH120" s="112"/>
      <c r="AI120" s="112"/>
      <c r="AJ120" s="112"/>
      <c r="AK120" s="112"/>
      <c r="AL120" s="247">
        <v>1.0</v>
      </c>
      <c r="AM120" s="95" t="s">
        <v>2240</v>
      </c>
      <c r="AN120" s="95" t="s">
        <v>2241</v>
      </c>
      <c r="AO120" s="95" t="s">
        <v>1637</v>
      </c>
      <c r="AP120" s="95" t="s">
        <v>1649</v>
      </c>
      <c r="AQ120" s="95" t="s">
        <v>1650</v>
      </c>
      <c r="AR120" s="95" t="s">
        <v>1651</v>
      </c>
      <c r="AT120" s="112"/>
      <c r="AU120" s="112"/>
      <c r="AV120" s="112"/>
      <c r="AW120" s="112"/>
      <c r="AX120" s="112"/>
    </row>
    <row r="121">
      <c r="A121" s="247">
        <v>594135.0</v>
      </c>
      <c r="B121" s="95" t="s">
        <v>2890</v>
      </c>
      <c r="C121" s="95" t="s">
        <v>2891</v>
      </c>
      <c r="D121" s="95" t="s">
        <v>2892</v>
      </c>
      <c r="E121" s="247">
        <v>309703.0</v>
      </c>
      <c r="F121" s="95" t="s">
        <v>2893</v>
      </c>
      <c r="G121" s="95" t="s">
        <v>2231</v>
      </c>
      <c r="J121" s="247">
        <v>55.0</v>
      </c>
      <c r="K121" s="112"/>
      <c r="L121" s="112"/>
      <c r="M121" s="112"/>
      <c r="N121" s="112"/>
      <c r="O121" s="112"/>
      <c r="P121" s="112"/>
      <c r="Q121" s="95" t="s">
        <v>1638</v>
      </c>
      <c r="R121" s="112"/>
      <c r="S121" s="95" t="s">
        <v>2829</v>
      </c>
      <c r="U121" s="95" t="s">
        <v>2830</v>
      </c>
      <c r="V121" s="95" t="s">
        <v>2831</v>
      </c>
      <c r="W121" s="95" t="s">
        <v>2832</v>
      </c>
      <c r="X121" s="95" t="s">
        <v>2833</v>
      </c>
      <c r="Y121" s="248" t="s">
        <v>2894</v>
      </c>
      <c r="Z121" s="248" t="s">
        <v>2238</v>
      </c>
      <c r="AA121" s="248" t="s">
        <v>2895</v>
      </c>
      <c r="AD121" s="247">
        <v>1.18114697E8</v>
      </c>
      <c r="AE121" s="247">
        <v>3.82365764E8</v>
      </c>
      <c r="AF121" s="112"/>
      <c r="AG121" s="112"/>
      <c r="AH121" s="112"/>
      <c r="AI121" s="112"/>
      <c r="AJ121" s="112"/>
      <c r="AK121" s="112"/>
      <c r="AL121" s="247">
        <v>1.0</v>
      </c>
      <c r="AM121" s="95" t="s">
        <v>2240</v>
      </c>
      <c r="AN121" s="95" t="s">
        <v>2241</v>
      </c>
      <c r="AO121" s="95" t="s">
        <v>1637</v>
      </c>
      <c r="AP121" s="95" t="s">
        <v>1649</v>
      </c>
      <c r="AQ121" s="95" t="s">
        <v>1650</v>
      </c>
      <c r="AR121" s="95" t="s">
        <v>1651</v>
      </c>
      <c r="AT121" s="112"/>
      <c r="AU121" s="112"/>
      <c r="AV121" s="112"/>
      <c r="AW121" s="112"/>
      <c r="AX121" s="112"/>
    </row>
    <row r="122">
      <c r="A122" s="247">
        <v>594140.0</v>
      </c>
      <c r="B122" s="95" t="s">
        <v>2896</v>
      </c>
      <c r="C122" s="95" t="s">
        <v>2897</v>
      </c>
      <c r="D122" s="95" t="s">
        <v>2898</v>
      </c>
      <c r="E122" s="247">
        <v>309704.0</v>
      </c>
      <c r="F122" s="95" t="s">
        <v>2899</v>
      </c>
      <c r="G122" s="95" t="s">
        <v>2231</v>
      </c>
      <c r="J122" s="247">
        <v>55.0</v>
      </c>
      <c r="K122" s="112"/>
      <c r="L122" s="112"/>
      <c r="M122" s="112"/>
      <c r="N122" s="112"/>
      <c r="O122" s="112"/>
      <c r="P122" s="112"/>
      <c r="Q122" s="95" t="s">
        <v>1638</v>
      </c>
      <c r="R122" s="112"/>
      <c r="S122" s="95" t="s">
        <v>2829</v>
      </c>
      <c r="U122" s="95" t="s">
        <v>2830</v>
      </c>
      <c r="V122" s="95" t="s">
        <v>2831</v>
      </c>
      <c r="W122" s="95" t="s">
        <v>2832</v>
      </c>
      <c r="X122" s="95" t="s">
        <v>2833</v>
      </c>
      <c r="Y122" s="248" t="s">
        <v>2900</v>
      </c>
      <c r="Z122" s="248" t="s">
        <v>2238</v>
      </c>
      <c r="AA122" s="248" t="s">
        <v>2901</v>
      </c>
      <c r="AD122" s="247">
        <v>1.18115558E8</v>
      </c>
      <c r="AE122" s="247">
        <v>3.82365765E8</v>
      </c>
      <c r="AF122" s="112"/>
      <c r="AG122" s="112"/>
      <c r="AH122" s="112"/>
      <c r="AI122" s="112"/>
      <c r="AJ122" s="112"/>
      <c r="AK122" s="112"/>
      <c r="AL122" s="247">
        <v>1.0</v>
      </c>
      <c r="AM122" s="95" t="s">
        <v>2240</v>
      </c>
      <c r="AN122" s="95" t="s">
        <v>2241</v>
      </c>
      <c r="AO122" s="95" t="s">
        <v>1637</v>
      </c>
      <c r="AP122" s="95" t="s">
        <v>1649</v>
      </c>
      <c r="AQ122" s="95" t="s">
        <v>1650</v>
      </c>
      <c r="AR122" s="95" t="s">
        <v>1651</v>
      </c>
      <c r="AT122" s="112"/>
      <c r="AU122" s="112"/>
      <c r="AV122" s="112"/>
      <c r="AW122" s="112"/>
      <c r="AX122" s="112"/>
    </row>
    <row r="123">
      <c r="A123" s="247">
        <v>594143.0</v>
      </c>
      <c r="B123" s="95" t="s">
        <v>2902</v>
      </c>
      <c r="C123" s="95" t="s">
        <v>2903</v>
      </c>
      <c r="D123" s="95" t="s">
        <v>2904</v>
      </c>
      <c r="E123" s="247">
        <v>309705.0</v>
      </c>
      <c r="F123" s="95" t="s">
        <v>2905</v>
      </c>
      <c r="G123" s="95" t="s">
        <v>2231</v>
      </c>
      <c r="J123" s="247">
        <v>55.0</v>
      </c>
      <c r="K123" s="112"/>
      <c r="L123" s="112"/>
      <c r="M123" s="112"/>
      <c r="N123" s="112"/>
      <c r="O123" s="112"/>
      <c r="P123" s="112"/>
      <c r="Q123" s="95" t="s">
        <v>1638</v>
      </c>
      <c r="R123" s="112"/>
      <c r="S123" s="95" t="s">
        <v>2829</v>
      </c>
      <c r="U123" s="95" t="s">
        <v>2830</v>
      </c>
      <c r="V123" s="95" t="s">
        <v>2831</v>
      </c>
      <c r="W123" s="95" t="s">
        <v>2832</v>
      </c>
      <c r="X123" s="95" t="s">
        <v>2833</v>
      </c>
      <c r="Y123" s="248" t="s">
        <v>2906</v>
      </c>
      <c r="Z123" s="248" t="s">
        <v>2238</v>
      </c>
      <c r="AA123" s="248" t="s">
        <v>2907</v>
      </c>
      <c r="AD123" s="247">
        <v>1.18114923E8</v>
      </c>
      <c r="AE123" s="247">
        <v>3.82365766E8</v>
      </c>
      <c r="AF123" s="112"/>
      <c r="AG123" s="112"/>
      <c r="AH123" s="112"/>
      <c r="AI123" s="112"/>
      <c r="AJ123" s="112"/>
      <c r="AK123" s="112"/>
      <c r="AL123" s="247">
        <v>1.0</v>
      </c>
      <c r="AM123" s="95" t="s">
        <v>2240</v>
      </c>
      <c r="AN123" s="95" t="s">
        <v>2241</v>
      </c>
      <c r="AO123" s="95" t="s">
        <v>1637</v>
      </c>
      <c r="AP123" s="95" t="s">
        <v>1649</v>
      </c>
      <c r="AQ123" s="95" t="s">
        <v>1650</v>
      </c>
      <c r="AR123" s="95" t="s">
        <v>1651</v>
      </c>
      <c r="AT123" s="112"/>
      <c r="AU123" s="112"/>
      <c r="AV123" s="112"/>
      <c r="AW123" s="112"/>
      <c r="AX123" s="112"/>
    </row>
    <row r="124">
      <c r="A124" s="247">
        <v>594148.0</v>
      </c>
      <c r="B124" s="95" t="s">
        <v>2908</v>
      </c>
      <c r="C124" s="95" t="s">
        <v>2909</v>
      </c>
      <c r="D124" s="95" t="s">
        <v>2910</v>
      </c>
      <c r="E124" s="247">
        <v>309706.0</v>
      </c>
      <c r="F124" s="95" t="s">
        <v>2911</v>
      </c>
      <c r="G124" s="95" t="s">
        <v>2231</v>
      </c>
      <c r="J124" s="247">
        <v>55.0</v>
      </c>
      <c r="K124" s="112"/>
      <c r="L124" s="112"/>
      <c r="M124" s="112"/>
      <c r="N124" s="112"/>
      <c r="O124" s="112"/>
      <c r="P124" s="112"/>
      <c r="Q124" s="95" t="s">
        <v>1638</v>
      </c>
      <c r="R124" s="112"/>
      <c r="S124" s="95" t="s">
        <v>2829</v>
      </c>
      <c r="U124" s="95" t="s">
        <v>2830</v>
      </c>
      <c r="V124" s="95" t="s">
        <v>2831</v>
      </c>
      <c r="W124" s="95" t="s">
        <v>2832</v>
      </c>
      <c r="X124" s="95" t="s">
        <v>2833</v>
      </c>
      <c r="Y124" s="248" t="s">
        <v>2912</v>
      </c>
      <c r="Z124" s="248" t="s">
        <v>2238</v>
      </c>
      <c r="AA124" s="248" t="s">
        <v>2913</v>
      </c>
      <c r="AD124" s="247">
        <v>1.18114895E8</v>
      </c>
      <c r="AE124" s="247">
        <v>3.82365767E8</v>
      </c>
      <c r="AF124" s="112"/>
      <c r="AG124" s="112"/>
      <c r="AH124" s="112"/>
      <c r="AI124" s="112"/>
      <c r="AJ124" s="112"/>
      <c r="AK124" s="112"/>
      <c r="AL124" s="247">
        <v>1.0</v>
      </c>
      <c r="AM124" s="95" t="s">
        <v>2240</v>
      </c>
      <c r="AN124" s="95" t="s">
        <v>2241</v>
      </c>
      <c r="AO124" s="95" t="s">
        <v>1637</v>
      </c>
      <c r="AP124" s="95" t="s">
        <v>1649</v>
      </c>
      <c r="AQ124" s="95" t="s">
        <v>1650</v>
      </c>
      <c r="AR124" s="95" t="s">
        <v>1651</v>
      </c>
      <c r="AT124" s="112"/>
      <c r="AU124" s="112"/>
      <c r="AV124" s="112"/>
      <c r="AW124" s="112"/>
      <c r="AX124" s="112"/>
    </row>
    <row r="125">
      <c r="A125" s="247">
        <v>594153.0</v>
      </c>
      <c r="B125" s="95" t="s">
        <v>2914</v>
      </c>
      <c r="C125" s="95" t="s">
        <v>2915</v>
      </c>
      <c r="D125" s="95" t="s">
        <v>2916</v>
      </c>
      <c r="E125" s="247">
        <v>309707.0</v>
      </c>
      <c r="F125" s="95" t="s">
        <v>2917</v>
      </c>
      <c r="G125" s="95" t="s">
        <v>2231</v>
      </c>
      <c r="J125" s="247">
        <v>55.0</v>
      </c>
      <c r="K125" s="112"/>
      <c r="L125" s="112"/>
      <c r="M125" s="112"/>
      <c r="N125" s="112"/>
      <c r="O125" s="112"/>
      <c r="P125" s="112"/>
      <c r="Q125" s="95" t="s">
        <v>1638</v>
      </c>
      <c r="R125" s="112"/>
      <c r="S125" s="95" t="s">
        <v>2829</v>
      </c>
      <c r="U125" s="95" t="s">
        <v>2830</v>
      </c>
      <c r="V125" s="95" t="s">
        <v>2831</v>
      </c>
      <c r="W125" s="95" t="s">
        <v>2832</v>
      </c>
      <c r="X125" s="95" t="s">
        <v>2833</v>
      </c>
      <c r="Y125" s="248" t="s">
        <v>2918</v>
      </c>
      <c r="Z125" s="248" t="s">
        <v>2238</v>
      </c>
      <c r="AA125" s="248" t="s">
        <v>2919</v>
      </c>
      <c r="AD125" s="247">
        <v>1.18114654E8</v>
      </c>
      <c r="AE125" s="247">
        <v>3.82365768E8</v>
      </c>
      <c r="AF125" s="112"/>
      <c r="AG125" s="112"/>
      <c r="AH125" s="112"/>
      <c r="AI125" s="112"/>
      <c r="AJ125" s="112"/>
      <c r="AK125" s="112"/>
      <c r="AL125" s="247">
        <v>1.0</v>
      </c>
      <c r="AM125" s="95" t="s">
        <v>2240</v>
      </c>
      <c r="AN125" s="95" t="s">
        <v>2241</v>
      </c>
      <c r="AO125" s="95" t="s">
        <v>1637</v>
      </c>
      <c r="AP125" s="95" t="s">
        <v>1649</v>
      </c>
      <c r="AQ125" s="95" t="s">
        <v>1650</v>
      </c>
      <c r="AR125" s="95" t="s">
        <v>1651</v>
      </c>
      <c r="AT125" s="112"/>
      <c r="AU125" s="112"/>
      <c r="AV125" s="112"/>
      <c r="AW125" s="112"/>
      <c r="AX125" s="112"/>
    </row>
    <row r="126">
      <c r="A126" s="247">
        <v>594158.0</v>
      </c>
      <c r="B126" s="95" t="s">
        <v>2920</v>
      </c>
      <c r="C126" s="95" t="s">
        <v>2921</v>
      </c>
      <c r="D126" s="95" t="s">
        <v>2922</v>
      </c>
      <c r="E126" s="247">
        <v>309708.0</v>
      </c>
      <c r="F126" s="95" t="s">
        <v>2923</v>
      </c>
      <c r="G126" s="95" t="s">
        <v>2231</v>
      </c>
      <c r="J126" s="247">
        <v>55.0</v>
      </c>
      <c r="K126" s="112"/>
      <c r="L126" s="112"/>
      <c r="M126" s="112"/>
      <c r="N126" s="112"/>
      <c r="O126" s="112"/>
      <c r="P126" s="112"/>
      <c r="Q126" s="95" t="s">
        <v>1638</v>
      </c>
      <c r="R126" s="112"/>
      <c r="S126" s="95" t="s">
        <v>2829</v>
      </c>
      <c r="U126" s="95" t="s">
        <v>2830</v>
      </c>
      <c r="V126" s="95" t="s">
        <v>2831</v>
      </c>
      <c r="W126" s="95" t="s">
        <v>2832</v>
      </c>
      <c r="X126" s="95" t="s">
        <v>2833</v>
      </c>
      <c r="Y126" s="248" t="s">
        <v>2924</v>
      </c>
      <c r="Z126" s="248" t="s">
        <v>2238</v>
      </c>
      <c r="AA126" s="248" t="s">
        <v>2925</v>
      </c>
      <c r="AD126" s="247">
        <v>1.18114492E8</v>
      </c>
      <c r="AE126" s="247">
        <v>3.82365769E8</v>
      </c>
      <c r="AF126" s="112"/>
      <c r="AG126" s="112"/>
      <c r="AH126" s="112"/>
      <c r="AI126" s="112"/>
      <c r="AJ126" s="112"/>
      <c r="AK126" s="112"/>
      <c r="AL126" s="247">
        <v>1.0</v>
      </c>
      <c r="AM126" s="95" t="s">
        <v>2240</v>
      </c>
      <c r="AN126" s="95" t="s">
        <v>2241</v>
      </c>
      <c r="AO126" s="95" t="s">
        <v>1637</v>
      </c>
      <c r="AP126" s="95" t="s">
        <v>1649</v>
      </c>
      <c r="AQ126" s="95" t="s">
        <v>1650</v>
      </c>
      <c r="AR126" s="95" t="s">
        <v>1651</v>
      </c>
      <c r="AT126" s="112"/>
      <c r="AU126" s="112"/>
      <c r="AV126" s="112"/>
      <c r="AW126" s="112"/>
      <c r="AX126" s="112"/>
    </row>
    <row r="127">
      <c r="A127" s="247">
        <v>594163.0</v>
      </c>
      <c r="B127" s="95" t="s">
        <v>2926</v>
      </c>
      <c r="C127" s="95" t="s">
        <v>2927</v>
      </c>
      <c r="D127" s="95" t="s">
        <v>2928</v>
      </c>
      <c r="E127" s="247">
        <v>309709.0</v>
      </c>
      <c r="F127" s="95" t="s">
        <v>2929</v>
      </c>
      <c r="G127" s="95" t="s">
        <v>2231</v>
      </c>
      <c r="J127" s="247">
        <v>55.0</v>
      </c>
      <c r="K127" s="112"/>
      <c r="L127" s="112"/>
      <c r="M127" s="112"/>
      <c r="N127" s="112"/>
      <c r="O127" s="112"/>
      <c r="P127" s="112"/>
      <c r="Q127" s="95" t="s">
        <v>1638</v>
      </c>
      <c r="R127" s="112"/>
      <c r="S127" s="95" t="s">
        <v>2829</v>
      </c>
      <c r="U127" s="95" t="s">
        <v>2830</v>
      </c>
      <c r="V127" s="95" t="s">
        <v>2831</v>
      </c>
      <c r="W127" s="95" t="s">
        <v>2832</v>
      </c>
      <c r="X127" s="95" t="s">
        <v>2833</v>
      </c>
      <c r="Y127" s="248" t="s">
        <v>2930</v>
      </c>
      <c r="Z127" s="248" t="s">
        <v>2238</v>
      </c>
      <c r="AA127" s="248" t="s">
        <v>2931</v>
      </c>
      <c r="AD127" s="247">
        <v>1.18114902E8</v>
      </c>
      <c r="AE127" s="247">
        <v>3.8236577E8</v>
      </c>
      <c r="AF127" s="112"/>
      <c r="AG127" s="112"/>
      <c r="AH127" s="112"/>
      <c r="AI127" s="112"/>
      <c r="AJ127" s="112"/>
      <c r="AK127" s="112"/>
      <c r="AL127" s="247">
        <v>1.0</v>
      </c>
      <c r="AM127" s="95" t="s">
        <v>2240</v>
      </c>
      <c r="AN127" s="95" t="s">
        <v>2241</v>
      </c>
      <c r="AO127" s="95" t="s">
        <v>1637</v>
      </c>
      <c r="AP127" s="95" t="s">
        <v>1649</v>
      </c>
      <c r="AQ127" s="95" t="s">
        <v>1650</v>
      </c>
      <c r="AR127" s="95" t="s">
        <v>1651</v>
      </c>
      <c r="AT127" s="112"/>
      <c r="AU127" s="112"/>
      <c r="AV127" s="112"/>
      <c r="AW127" s="112"/>
      <c r="AX127" s="112"/>
    </row>
    <row r="128">
      <c r="A128" s="247">
        <v>594191.0</v>
      </c>
      <c r="B128" s="95" t="s">
        <v>2932</v>
      </c>
      <c r="C128" s="95" t="s">
        <v>2933</v>
      </c>
      <c r="D128" s="95" t="s">
        <v>2934</v>
      </c>
      <c r="E128" s="247">
        <v>309718.0</v>
      </c>
      <c r="F128" s="95" t="s">
        <v>2935</v>
      </c>
      <c r="G128" s="95" t="s">
        <v>2231</v>
      </c>
      <c r="J128" s="247">
        <v>55.0</v>
      </c>
      <c r="K128" s="112"/>
      <c r="L128" s="112"/>
      <c r="M128" s="112"/>
      <c r="N128" s="112"/>
      <c r="O128" s="112"/>
      <c r="P128" s="112"/>
      <c r="Q128" s="95" t="s">
        <v>1638</v>
      </c>
      <c r="R128" s="112"/>
      <c r="S128" s="95" t="s">
        <v>2829</v>
      </c>
      <c r="U128" s="95" t="s">
        <v>2830</v>
      </c>
      <c r="V128" s="95" t="s">
        <v>2831</v>
      </c>
      <c r="W128" s="95" t="s">
        <v>2832</v>
      </c>
      <c r="X128" s="95" t="s">
        <v>2833</v>
      </c>
      <c r="Y128" s="248" t="s">
        <v>2936</v>
      </c>
      <c r="Z128" s="248" t="s">
        <v>2238</v>
      </c>
      <c r="AA128" s="248" t="s">
        <v>2937</v>
      </c>
      <c r="AD128" s="247">
        <v>1.18114832E8</v>
      </c>
      <c r="AE128" s="247">
        <v>3.82365779E8</v>
      </c>
      <c r="AF128" s="112"/>
      <c r="AG128" s="112"/>
      <c r="AH128" s="112"/>
      <c r="AI128" s="112"/>
      <c r="AJ128" s="112"/>
      <c r="AK128" s="112"/>
      <c r="AL128" s="247">
        <v>1.0</v>
      </c>
      <c r="AM128" s="95" t="s">
        <v>2240</v>
      </c>
      <c r="AN128" s="95" t="s">
        <v>2241</v>
      </c>
      <c r="AO128" s="95" t="s">
        <v>1637</v>
      </c>
      <c r="AP128" s="95" t="s">
        <v>1649</v>
      </c>
      <c r="AQ128" s="95" t="s">
        <v>1650</v>
      </c>
      <c r="AR128" s="95" t="s">
        <v>1651</v>
      </c>
      <c r="AT128" s="112"/>
      <c r="AU128" s="112"/>
      <c r="AV128" s="112"/>
      <c r="AW128" s="112"/>
      <c r="AX128" s="112"/>
    </row>
    <row r="129">
      <c r="A129" s="247">
        <v>594195.0</v>
      </c>
      <c r="B129" s="95" t="s">
        <v>2938</v>
      </c>
      <c r="C129" s="95" t="s">
        <v>2939</v>
      </c>
      <c r="D129" s="95" t="s">
        <v>2940</v>
      </c>
      <c r="E129" s="247">
        <v>309719.0</v>
      </c>
      <c r="F129" s="95" t="s">
        <v>2941</v>
      </c>
      <c r="G129" s="95" t="s">
        <v>2231</v>
      </c>
      <c r="J129" s="247">
        <v>55.0</v>
      </c>
      <c r="K129" s="112"/>
      <c r="L129" s="112"/>
      <c r="M129" s="112"/>
      <c r="N129" s="112"/>
      <c r="O129" s="112"/>
      <c r="P129" s="112"/>
      <c r="Q129" s="95" t="s">
        <v>1638</v>
      </c>
      <c r="R129" s="112"/>
      <c r="S129" s="95" t="s">
        <v>2829</v>
      </c>
      <c r="U129" s="95" t="s">
        <v>2830</v>
      </c>
      <c r="V129" s="95" t="s">
        <v>2831</v>
      </c>
      <c r="W129" s="95" t="s">
        <v>2832</v>
      </c>
      <c r="X129" s="95" t="s">
        <v>2833</v>
      </c>
      <c r="Y129" s="248" t="s">
        <v>2942</v>
      </c>
      <c r="Z129" s="248" t="s">
        <v>2238</v>
      </c>
      <c r="AA129" s="248" t="s">
        <v>2943</v>
      </c>
      <c r="AD129" s="247">
        <v>1.18114749E8</v>
      </c>
      <c r="AE129" s="247">
        <v>3.8236578E8</v>
      </c>
      <c r="AF129" s="112"/>
      <c r="AG129" s="112"/>
      <c r="AH129" s="112"/>
      <c r="AI129" s="112"/>
      <c r="AJ129" s="112"/>
      <c r="AK129" s="112"/>
      <c r="AL129" s="247">
        <v>1.0</v>
      </c>
      <c r="AM129" s="95" t="s">
        <v>2240</v>
      </c>
      <c r="AN129" s="95" t="s">
        <v>2241</v>
      </c>
      <c r="AO129" s="95" t="s">
        <v>1637</v>
      </c>
      <c r="AP129" s="95" t="s">
        <v>1649</v>
      </c>
      <c r="AQ129" s="95" t="s">
        <v>1650</v>
      </c>
      <c r="AR129" s="95" t="s">
        <v>1651</v>
      </c>
      <c r="AT129" s="112"/>
      <c r="AU129" s="112"/>
      <c r="AV129" s="112"/>
      <c r="AW129" s="112"/>
      <c r="AX129" s="112"/>
    </row>
    <row r="130">
      <c r="A130" s="247">
        <v>594199.0</v>
      </c>
      <c r="B130" s="95" t="s">
        <v>2944</v>
      </c>
      <c r="C130" s="95" t="s">
        <v>2945</v>
      </c>
      <c r="D130" s="95" t="s">
        <v>2946</v>
      </c>
      <c r="E130" s="247">
        <v>309720.0</v>
      </c>
      <c r="F130" s="95" t="s">
        <v>2947</v>
      </c>
      <c r="G130" s="95" t="s">
        <v>2231</v>
      </c>
      <c r="J130" s="247">
        <v>55.0</v>
      </c>
      <c r="K130" s="112"/>
      <c r="L130" s="112"/>
      <c r="M130" s="112"/>
      <c r="N130" s="112"/>
      <c r="O130" s="112"/>
      <c r="P130" s="112"/>
      <c r="Q130" s="95" t="s">
        <v>1638</v>
      </c>
      <c r="R130" s="112"/>
      <c r="S130" s="95" t="s">
        <v>2829</v>
      </c>
      <c r="U130" s="95" t="s">
        <v>2830</v>
      </c>
      <c r="V130" s="95" t="s">
        <v>2831</v>
      </c>
      <c r="W130" s="95" t="s">
        <v>2832</v>
      </c>
      <c r="X130" s="95" t="s">
        <v>2833</v>
      </c>
      <c r="Y130" s="248" t="s">
        <v>2948</v>
      </c>
      <c r="Z130" s="248" t="s">
        <v>2238</v>
      </c>
      <c r="AA130" s="248" t="s">
        <v>2949</v>
      </c>
      <c r="AD130" s="247">
        <v>1.18114702E8</v>
      </c>
      <c r="AE130" s="247">
        <v>3.82365781E8</v>
      </c>
      <c r="AF130" s="112"/>
      <c r="AG130" s="112"/>
      <c r="AH130" s="112"/>
      <c r="AI130" s="112"/>
      <c r="AJ130" s="112"/>
      <c r="AK130" s="112"/>
      <c r="AL130" s="247">
        <v>1.0</v>
      </c>
      <c r="AM130" s="95" t="s">
        <v>2240</v>
      </c>
      <c r="AN130" s="95" t="s">
        <v>2241</v>
      </c>
      <c r="AO130" s="95" t="s">
        <v>1637</v>
      </c>
      <c r="AP130" s="95" t="s">
        <v>1649</v>
      </c>
      <c r="AQ130" s="95" t="s">
        <v>1650</v>
      </c>
      <c r="AR130" s="95" t="s">
        <v>1651</v>
      </c>
      <c r="AT130" s="112"/>
      <c r="AU130" s="112"/>
      <c r="AV130" s="112"/>
      <c r="AW130" s="112"/>
      <c r="AX130" s="112"/>
    </row>
    <row r="131">
      <c r="A131" s="247">
        <v>594208.0</v>
      </c>
      <c r="B131" s="95" t="s">
        <v>2950</v>
      </c>
      <c r="C131" s="95" t="s">
        <v>2951</v>
      </c>
      <c r="D131" s="95" t="s">
        <v>2952</v>
      </c>
      <c r="E131" s="247">
        <v>309722.0</v>
      </c>
      <c r="F131" s="95" t="s">
        <v>2953</v>
      </c>
      <c r="G131" s="95" t="s">
        <v>2231</v>
      </c>
      <c r="J131" s="247">
        <v>55.0</v>
      </c>
      <c r="K131" s="112"/>
      <c r="L131" s="112"/>
      <c r="M131" s="112"/>
      <c r="N131" s="112"/>
      <c r="O131" s="112"/>
      <c r="P131" s="112"/>
      <c r="Q131" s="95" t="s">
        <v>1638</v>
      </c>
      <c r="R131" s="112"/>
      <c r="S131" s="95" t="s">
        <v>2829</v>
      </c>
      <c r="U131" s="95" t="s">
        <v>2830</v>
      </c>
      <c r="V131" s="95" t="s">
        <v>2831</v>
      </c>
      <c r="W131" s="95" t="s">
        <v>2832</v>
      </c>
      <c r="X131" s="95" t="s">
        <v>2833</v>
      </c>
      <c r="Y131" s="248" t="s">
        <v>2954</v>
      </c>
      <c r="Z131" s="248" t="s">
        <v>2238</v>
      </c>
      <c r="AA131" s="248" t="s">
        <v>2955</v>
      </c>
      <c r="AD131" s="247">
        <v>1.1811488E8</v>
      </c>
      <c r="AE131" s="247">
        <v>3.82365783E8</v>
      </c>
      <c r="AF131" s="112"/>
      <c r="AG131" s="112"/>
      <c r="AH131" s="112"/>
      <c r="AI131" s="112"/>
      <c r="AJ131" s="112"/>
      <c r="AK131" s="112"/>
      <c r="AL131" s="247">
        <v>1.0</v>
      </c>
      <c r="AM131" s="95" t="s">
        <v>2240</v>
      </c>
      <c r="AN131" s="95" t="s">
        <v>2241</v>
      </c>
      <c r="AO131" s="95" t="s">
        <v>1637</v>
      </c>
      <c r="AP131" s="95" t="s">
        <v>1649</v>
      </c>
      <c r="AQ131" s="95" t="s">
        <v>1650</v>
      </c>
      <c r="AR131" s="95" t="s">
        <v>1651</v>
      </c>
      <c r="AT131" s="112"/>
      <c r="AU131" s="112"/>
      <c r="AV131" s="112"/>
      <c r="AW131" s="112"/>
      <c r="AX131" s="112"/>
    </row>
    <row r="132">
      <c r="A132" s="247">
        <v>594216.0</v>
      </c>
      <c r="B132" s="95" t="s">
        <v>2956</v>
      </c>
      <c r="C132" s="95" t="s">
        <v>2957</v>
      </c>
      <c r="D132" s="95" t="s">
        <v>2958</v>
      </c>
      <c r="E132" s="247">
        <v>309724.0</v>
      </c>
      <c r="F132" s="95" t="s">
        <v>2959</v>
      </c>
      <c r="G132" s="95" t="s">
        <v>2231</v>
      </c>
      <c r="J132" s="247">
        <v>55.0</v>
      </c>
      <c r="K132" s="112"/>
      <c r="L132" s="112"/>
      <c r="M132" s="112"/>
      <c r="N132" s="112"/>
      <c r="O132" s="112"/>
      <c r="P132" s="112"/>
      <c r="Q132" s="95" t="s">
        <v>1638</v>
      </c>
      <c r="R132" s="112"/>
      <c r="S132" s="95" t="s">
        <v>2829</v>
      </c>
      <c r="U132" s="95" t="s">
        <v>2830</v>
      </c>
      <c r="V132" s="95" t="s">
        <v>2831</v>
      </c>
      <c r="W132" s="95" t="s">
        <v>2832</v>
      </c>
      <c r="X132" s="95" t="s">
        <v>2833</v>
      </c>
      <c r="Y132" s="248" t="s">
        <v>2960</v>
      </c>
      <c r="Z132" s="248" t="s">
        <v>2238</v>
      </c>
      <c r="AA132" s="248" t="s">
        <v>2961</v>
      </c>
      <c r="AD132" s="247">
        <v>1.18114871E8</v>
      </c>
      <c r="AE132" s="247">
        <v>3.82365785E8</v>
      </c>
      <c r="AF132" s="112"/>
      <c r="AG132" s="112"/>
      <c r="AH132" s="112"/>
      <c r="AI132" s="112"/>
      <c r="AJ132" s="112"/>
      <c r="AK132" s="112"/>
      <c r="AL132" s="247">
        <v>1.0</v>
      </c>
      <c r="AM132" s="95" t="s">
        <v>2240</v>
      </c>
      <c r="AN132" s="95" t="s">
        <v>2241</v>
      </c>
      <c r="AO132" s="95" t="s">
        <v>1637</v>
      </c>
      <c r="AP132" s="95" t="s">
        <v>1649</v>
      </c>
      <c r="AQ132" s="95" t="s">
        <v>1650</v>
      </c>
      <c r="AR132" s="95" t="s">
        <v>1651</v>
      </c>
      <c r="AT132" s="112"/>
      <c r="AU132" s="112"/>
      <c r="AV132" s="112"/>
      <c r="AW132" s="112"/>
      <c r="AX132" s="112"/>
    </row>
    <row r="133">
      <c r="A133" s="247">
        <v>594221.0</v>
      </c>
      <c r="B133" s="95" t="s">
        <v>2962</v>
      </c>
      <c r="C133" s="95" t="s">
        <v>2963</v>
      </c>
      <c r="D133" s="95" t="s">
        <v>2964</v>
      </c>
      <c r="E133" s="247">
        <v>309725.0</v>
      </c>
      <c r="F133" s="95" t="s">
        <v>2965</v>
      </c>
      <c r="G133" s="95" t="s">
        <v>2231</v>
      </c>
      <c r="J133" s="247">
        <v>55.0</v>
      </c>
      <c r="K133" s="112"/>
      <c r="L133" s="112"/>
      <c r="M133" s="112"/>
      <c r="N133" s="112"/>
      <c r="O133" s="112"/>
      <c r="P133" s="112"/>
      <c r="Q133" s="95" t="s">
        <v>1638</v>
      </c>
      <c r="R133" s="112"/>
      <c r="S133" s="95" t="s">
        <v>2829</v>
      </c>
      <c r="U133" s="95" t="s">
        <v>2830</v>
      </c>
      <c r="V133" s="95" t="s">
        <v>2831</v>
      </c>
      <c r="W133" s="95" t="s">
        <v>2832</v>
      </c>
      <c r="X133" s="95" t="s">
        <v>2833</v>
      </c>
      <c r="Y133" s="248" t="s">
        <v>2966</v>
      </c>
      <c r="Z133" s="248" t="s">
        <v>2238</v>
      </c>
      <c r="AA133" s="248" t="s">
        <v>2967</v>
      </c>
      <c r="AD133" s="247">
        <v>1.18114904E8</v>
      </c>
      <c r="AE133" s="247">
        <v>3.82365786E8</v>
      </c>
      <c r="AF133" s="112"/>
      <c r="AG133" s="112"/>
      <c r="AH133" s="112"/>
      <c r="AI133" s="112"/>
      <c r="AJ133" s="112"/>
      <c r="AK133" s="112"/>
      <c r="AL133" s="247">
        <v>1.0</v>
      </c>
      <c r="AM133" s="95" t="s">
        <v>2240</v>
      </c>
      <c r="AN133" s="95" t="s">
        <v>2241</v>
      </c>
      <c r="AO133" s="95" t="s">
        <v>1637</v>
      </c>
      <c r="AP133" s="95" t="s">
        <v>1649</v>
      </c>
      <c r="AQ133" s="95" t="s">
        <v>1650</v>
      </c>
      <c r="AR133" s="95" t="s">
        <v>1651</v>
      </c>
      <c r="AT133" s="112"/>
      <c r="AU133" s="112"/>
      <c r="AV133" s="112"/>
      <c r="AW133" s="112"/>
      <c r="AX133" s="112"/>
    </row>
    <row r="134">
      <c r="A134" s="247">
        <v>594226.0</v>
      </c>
      <c r="B134" s="95" t="s">
        <v>2968</v>
      </c>
      <c r="C134" s="95" t="s">
        <v>2969</v>
      </c>
      <c r="D134" s="95" t="s">
        <v>2970</v>
      </c>
      <c r="E134" s="247">
        <v>309726.0</v>
      </c>
      <c r="F134" s="95" t="s">
        <v>2971</v>
      </c>
      <c r="G134" s="95" t="s">
        <v>2231</v>
      </c>
      <c r="J134" s="247">
        <v>55.0</v>
      </c>
      <c r="K134" s="112"/>
      <c r="L134" s="112"/>
      <c r="M134" s="112"/>
      <c r="N134" s="112"/>
      <c r="O134" s="112"/>
      <c r="P134" s="112"/>
      <c r="Q134" s="95" t="s">
        <v>1638</v>
      </c>
      <c r="R134" s="112"/>
      <c r="S134" s="95" t="s">
        <v>2829</v>
      </c>
      <c r="U134" s="95" t="s">
        <v>2830</v>
      </c>
      <c r="V134" s="95" t="s">
        <v>2831</v>
      </c>
      <c r="W134" s="95" t="s">
        <v>2832</v>
      </c>
      <c r="X134" s="95" t="s">
        <v>2833</v>
      </c>
      <c r="Y134" s="248" t="s">
        <v>2972</v>
      </c>
      <c r="Z134" s="248" t="s">
        <v>2238</v>
      </c>
      <c r="AA134" s="248" t="s">
        <v>2973</v>
      </c>
      <c r="AD134" s="247">
        <v>1.18114788E8</v>
      </c>
      <c r="AE134" s="247">
        <v>3.82365787E8</v>
      </c>
      <c r="AF134" s="112"/>
      <c r="AG134" s="112"/>
      <c r="AH134" s="112"/>
      <c r="AI134" s="112"/>
      <c r="AJ134" s="112"/>
      <c r="AK134" s="112"/>
      <c r="AL134" s="247">
        <v>1.0</v>
      </c>
      <c r="AM134" s="95" t="s">
        <v>2240</v>
      </c>
      <c r="AN134" s="95" t="s">
        <v>2241</v>
      </c>
      <c r="AO134" s="95" t="s">
        <v>1637</v>
      </c>
      <c r="AP134" s="95" t="s">
        <v>1649</v>
      </c>
      <c r="AQ134" s="95" t="s">
        <v>1650</v>
      </c>
      <c r="AR134" s="95" t="s">
        <v>1651</v>
      </c>
      <c r="AT134" s="112"/>
      <c r="AU134" s="112"/>
      <c r="AV134" s="112"/>
      <c r="AW134" s="112"/>
      <c r="AX134" s="112"/>
    </row>
    <row r="135">
      <c r="A135" s="247">
        <v>594234.0</v>
      </c>
      <c r="B135" s="95" t="s">
        <v>2974</v>
      </c>
      <c r="C135" s="95" t="s">
        <v>2975</v>
      </c>
      <c r="D135" s="95" t="s">
        <v>2976</v>
      </c>
      <c r="E135" s="247">
        <v>309728.0</v>
      </c>
      <c r="F135" s="95" t="s">
        <v>2977</v>
      </c>
      <c r="G135" s="95" t="s">
        <v>2231</v>
      </c>
      <c r="J135" s="247">
        <v>55.0</v>
      </c>
      <c r="K135" s="112"/>
      <c r="L135" s="112"/>
      <c r="M135" s="112"/>
      <c r="N135" s="112"/>
      <c r="O135" s="112"/>
      <c r="P135" s="112"/>
      <c r="Q135" s="95" t="s">
        <v>1638</v>
      </c>
      <c r="R135" s="112"/>
      <c r="S135" s="95" t="s">
        <v>2829</v>
      </c>
      <c r="U135" s="95" t="s">
        <v>2830</v>
      </c>
      <c r="V135" s="95" t="s">
        <v>2831</v>
      </c>
      <c r="W135" s="95" t="s">
        <v>2832</v>
      </c>
      <c r="X135" s="95" t="s">
        <v>2833</v>
      </c>
      <c r="Y135" s="248" t="s">
        <v>2978</v>
      </c>
      <c r="Z135" s="248" t="s">
        <v>2238</v>
      </c>
      <c r="AA135" s="248" t="s">
        <v>2979</v>
      </c>
      <c r="AD135" s="247">
        <v>1.23513207E8</v>
      </c>
      <c r="AE135" s="247">
        <v>3.82365789E8</v>
      </c>
      <c r="AF135" s="112"/>
      <c r="AG135" s="112"/>
      <c r="AH135" s="112"/>
      <c r="AI135" s="112"/>
      <c r="AJ135" s="112"/>
      <c r="AK135" s="112"/>
      <c r="AL135" s="247">
        <v>1.0</v>
      </c>
      <c r="AM135" s="95" t="s">
        <v>2240</v>
      </c>
      <c r="AN135" s="95" t="s">
        <v>2241</v>
      </c>
      <c r="AO135" s="95" t="s">
        <v>1637</v>
      </c>
      <c r="AP135" s="95" t="s">
        <v>1649</v>
      </c>
      <c r="AQ135" s="95" t="s">
        <v>1650</v>
      </c>
      <c r="AR135" s="95" t="s">
        <v>1651</v>
      </c>
      <c r="AT135" s="112"/>
      <c r="AU135" s="112"/>
      <c r="AV135" s="112"/>
      <c r="AW135" s="112"/>
      <c r="AX135" s="112"/>
    </row>
    <row r="136">
      <c r="A136" s="247">
        <v>594237.0</v>
      </c>
      <c r="B136" s="95" t="s">
        <v>2980</v>
      </c>
      <c r="C136" s="95" t="s">
        <v>2981</v>
      </c>
      <c r="D136" s="95" t="s">
        <v>2982</v>
      </c>
      <c r="E136" s="247">
        <v>309729.0</v>
      </c>
      <c r="F136" s="95" t="s">
        <v>2983</v>
      </c>
      <c r="G136" s="95" t="s">
        <v>2231</v>
      </c>
      <c r="J136" s="247">
        <v>55.0</v>
      </c>
      <c r="K136" s="112"/>
      <c r="L136" s="112"/>
      <c r="M136" s="112"/>
      <c r="N136" s="112"/>
      <c r="O136" s="112"/>
      <c r="P136" s="112"/>
      <c r="Q136" s="95" t="s">
        <v>1638</v>
      </c>
      <c r="R136" s="112"/>
      <c r="S136" s="95" t="s">
        <v>2829</v>
      </c>
      <c r="U136" s="95" t="s">
        <v>2830</v>
      </c>
      <c r="V136" s="95" t="s">
        <v>2831</v>
      </c>
      <c r="W136" s="95" t="s">
        <v>2832</v>
      </c>
      <c r="X136" s="95" t="s">
        <v>2833</v>
      </c>
      <c r="Y136" s="248" t="s">
        <v>2984</v>
      </c>
      <c r="Z136" s="248" t="s">
        <v>2238</v>
      </c>
      <c r="AA136" s="248" t="s">
        <v>2985</v>
      </c>
      <c r="AD136" s="247">
        <v>1.18114535E8</v>
      </c>
      <c r="AE136" s="247">
        <v>3.8236579E8</v>
      </c>
      <c r="AF136" s="112"/>
      <c r="AG136" s="112"/>
      <c r="AH136" s="112"/>
      <c r="AI136" s="112"/>
      <c r="AJ136" s="112"/>
      <c r="AK136" s="112"/>
      <c r="AL136" s="247">
        <v>1.0</v>
      </c>
      <c r="AM136" s="95" t="s">
        <v>2240</v>
      </c>
      <c r="AN136" s="95" t="s">
        <v>2241</v>
      </c>
      <c r="AO136" s="95" t="s">
        <v>1637</v>
      </c>
      <c r="AP136" s="95" t="s">
        <v>1649</v>
      </c>
      <c r="AQ136" s="95" t="s">
        <v>1650</v>
      </c>
      <c r="AR136" s="95" t="s">
        <v>1651</v>
      </c>
      <c r="AT136" s="112"/>
      <c r="AU136" s="112"/>
      <c r="AV136" s="112"/>
      <c r="AW136" s="112"/>
      <c r="AX136" s="112"/>
    </row>
    <row r="137">
      <c r="A137" s="247">
        <v>594240.0</v>
      </c>
      <c r="B137" s="95" t="s">
        <v>2986</v>
      </c>
      <c r="C137" s="95" t="s">
        <v>2987</v>
      </c>
      <c r="D137" s="95" t="s">
        <v>2988</v>
      </c>
      <c r="E137" s="247">
        <v>309730.0</v>
      </c>
      <c r="F137" s="95" t="s">
        <v>2989</v>
      </c>
      <c r="G137" s="95" t="s">
        <v>2231</v>
      </c>
      <c r="J137" s="247">
        <v>55.0</v>
      </c>
      <c r="K137" s="112"/>
      <c r="L137" s="112"/>
      <c r="M137" s="112"/>
      <c r="N137" s="112"/>
      <c r="O137" s="112"/>
      <c r="P137" s="112"/>
      <c r="Q137" s="95" t="s">
        <v>1638</v>
      </c>
      <c r="R137" s="112"/>
      <c r="S137" s="95" t="s">
        <v>2829</v>
      </c>
      <c r="U137" s="95" t="s">
        <v>2830</v>
      </c>
      <c r="V137" s="95" t="s">
        <v>2831</v>
      </c>
      <c r="W137" s="95" t="s">
        <v>2832</v>
      </c>
      <c r="X137" s="95" t="s">
        <v>2833</v>
      </c>
      <c r="Y137" s="248" t="s">
        <v>2990</v>
      </c>
      <c r="Z137" s="248" t="s">
        <v>2238</v>
      </c>
      <c r="AA137" s="248" t="s">
        <v>2991</v>
      </c>
      <c r="AD137" s="247">
        <v>1.23796133E8</v>
      </c>
      <c r="AE137" s="247">
        <v>3.82365791E8</v>
      </c>
      <c r="AF137" s="112"/>
      <c r="AG137" s="112"/>
      <c r="AH137" s="112"/>
      <c r="AI137" s="112"/>
      <c r="AJ137" s="112"/>
      <c r="AK137" s="112"/>
      <c r="AL137" s="247">
        <v>1.0</v>
      </c>
      <c r="AM137" s="95" t="s">
        <v>2240</v>
      </c>
      <c r="AN137" s="95" t="s">
        <v>2241</v>
      </c>
      <c r="AO137" s="95" t="s">
        <v>1637</v>
      </c>
      <c r="AP137" s="95" t="s">
        <v>1649</v>
      </c>
      <c r="AQ137" s="95" t="s">
        <v>1650</v>
      </c>
      <c r="AR137" s="95" t="s">
        <v>1651</v>
      </c>
      <c r="AT137" s="112"/>
      <c r="AU137" s="112"/>
      <c r="AV137" s="112"/>
      <c r="AW137" s="112"/>
      <c r="AX137" s="112"/>
    </row>
    <row r="138">
      <c r="A138" s="247">
        <v>594244.0</v>
      </c>
      <c r="B138" s="95" t="s">
        <v>2992</v>
      </c>
      <c r="C138" s="95" t="s">
        <v>2993</v>
      </c>
      <c r="D138" s="95" t="s">
        <v>2994</v>
      </c>
      <c r="E138" s="247">
        <v>309731.0</v>
      </c>
      <c r="F138" s="95" t="s">
        <v>2995</v>
      </c>
      <c r="G138" s="95" t="s">
        <v>2231</v>
      </c>
      <c r="J138" s="247">
        <v>55.0</v>
      </c>
      <c r="K138" s="112"/>
      <c r="L138" s="112"/>
      <c r="M138" s="112"/>
      <c r="N138" s="112"/>
      <c r="O138" s="112"/>
      <c r="P138" s="112"/>
      <c r="Q138" s="95" t="s">
        <v>1638</v>
      </c>
      <c r="R138" s="112"/>
      <c r="S138" s="95" t="s">
        <v>2829</v>
      </c>
      <c r="U138" s="95" t="s">
        <v>2830</v>
      </c>
      <c r="V138" s="95" t="s">
        <v>2831</v>
      </c>
      <c r="W138" s="95" t="s">
        <v>2832</v>
      </c>
      <c r="X138" s="95" t="s">
        <v>2833</v>
      </c>
      <c r="Y138" s="248" t="s">
        <v>2996</v>
      </c>
      <c r="Z138" s="248" t="s">
        <v>2238</v>
      </c>
      <c r="AA138" s="248" t="s">
        <v>2997</v>
      </c>
      <c r="AD138" s="247">
        <v>1.18114726E8</v>
      </c>
      <c r="AE138" s="247">
        <v>3.82365792E8</v>
      </c>
      <c r="AF138" s="112"/>
      <c r="AG138" s="112"/>
      <c r="AH138" s="112"/>
      <c r="AI138" s="112"/>
      <c r="AJ138" s="112"/>
      <c r="AK138" s="112"/>
      <c r="AL138" s="247">
        <v>1.0</v>
      </c>
      <c r="AM138" s="95" t="s">
        <v>2240</v>
      </c>
      <c r="AN138" s="95" t="s">
        <v>2241</v>
      </c>
      <c r="AO138" s="95" t="s">
        <v>1637</v>
      </c>
      <c r="AP138" s="95" t="s">
        <v>1649</v>
      </c>
      <c r="AQ138" s="95" t="s">
        <v>1650</v>
      </c>
      <c r="AR138" s="95" t="s">
        <v>1651</v>
      </c>
      <c r="AT138" s="112"/>
      <c r="AU138" s="112"/>
      <c r="AV138" s="112"/>
      <c r="AW138" s="112"/>
      <c r="AX138" s="112"/>
    </row>
    <row r="139">
      <c r="A139" s="247">
        <v>594248.0</v>
      </c>
      <c r="B139" s="95" t="s">
        <v>2998</v>
      </c>
      <c r="C139" s="95" t="s">
        <v>2999</v>
      </c>
      <c r="D139" s="95" t="s">
        <v>3000</v>
      </c>
      <c r="E139" s="247">
        <v>309732.0</v>
      </c>
      <c r="F139" s="95" t="s">
        <v>3001</v>
      </c>
      <c r="G139" s="95" t="s">
        <v>2231</v>
      </c>
      <c r="J139" s="247">
        <v>55.0</v>
      </c>
      <c r="K139" s="112"/>
      <c r="L139" s="112"/>
      <c r="M139" s="112"/>
      <c r="N139" s="112"/>
      <c r="O139" s="112"/>
      <c r="P139" s="112"/>
      <c r="Q139" s="95" t="s">
        <v>1638</v>
      </c>
      <c r="R139" s="112"/>
      <c r="S139" s="95" t="s">
        <v>2829</v>
      </c>
      <c r="U139" s="95" t="s">
        <v>2830</v>
      </c>
      <c r="V139" s="95" t="s">
        <v>2831</v>
      </c>
      <c r="W139" s="95" t="s">
        <v>2832</v>
      </c>
      <c r="X139" s="95" t="s">
        <v>2833</v>
      </c>
      <c r="Y139" s="248" t="s">
        <v>3002</v>
      </c>
      <c r="Z139" s="248" t="s">
        <v>2238</v>
      </c>
      <c r="AA139" s="248" t="s">
        <v>3003</v>
      </c>
      <c r="AD139" s="247">
        <v>1.18114466E8</v>
      </c>
      <c r="AE139" s="247">
        <v>3.82365793E8</v>
      </c>
      <c r="AF139" s="112"/>
      <c r="AG139" s="112"/>
      <c r="AH139" s="112"/>
      <c r="AI139" s="112"/>
      <c r="AJ139" s="112"/>
      <c r="AK139" s="112"/>
      <c r="AL139" s="247">
        <v>1.0</v>
      </c>
      <c r="AM139" s="95" t="s">
        <v>2240</v>
      </c>
      <c r="AN139" s="95" t="s">
        <v>2241</v>
      </c>
      <c r="AO139" s="95" t="s">
        <v>1637</v>
      </c>
      <c r="AP139" s="95" t="s">
        <v>1649</v>
      </c>
      <c r="AQ139" s="95" t="s">
        <v>1650</v>
      </c>
      <c r="AR139" s="95" t="s">
        <v>1651</v>
      </c>
      <c r="AT139" s="112"/>
      <c r="AU139" s="112"/>
      <c r="AV139" s="112"/>
      <c r="AW139" s="112"/>
      <c r="AX139" s="112"/>
    </row>
    <row r="140">
      <c r="A140" s="247">
        <v>594253.0</v>
      </c>
      <c r="B140" s="95" t="s">
        <v>3004</v>
      </c>
      <c r="C140" s="95" t="s">
        <v>3005</v>
      </c>
      <c r="D140" s="95" t="s">
        <v>3006</v>
      </c>
      <c r="E140" s="247">
        <v>309733.0</v>
      </c>
      <c r="F140" s="95" t="s">
        <v>3007</v>
      </c>
      <c r="G140" s="95" t="s">
        <v>2231</v>
      </c>
      <c r="J140" s="247">
        <v>55.0</v>
      </c>
      <c r="K140" s="112"/>
      <c r="L140" s="112"/>
      <c r="M140" s="112"/>
      <c r="N140" s="112"/>
      <c r="O140" s="112"/>
      <c r="P140" s="112"/>
      <c r="Q140" s="95" t="s">
        <v>1638</v>
      </c>
      <c r="R140" s="112"/>
      <c r="S140" s="95" t="s">
        <v>2829</v>
      </c>
      <c r="U140" s="95" t="s">
        <v>2830</v>
      </c>
      <c r="V140" s="95" t="s">
        <v>2831</v>
      </c>
      <c r="W140" s="95" t="s">
        <v>2832</v>
      </c>
      <c r="X140" s="95" t="s">
        <v>2833</v>
      </c>
      <c r="Y140" s="248" t="s">
        <v>3008</v>
      </c>
      <c r="Z140" s="248" t="s">
        <v>2238</v>
      </c>
      <c r="AA140" s="248" t="s">
        <v>3009</v>
      </c>
      <c r="AD140" s="247">
        <v>1.18114617E8</v>
      </c>
      <c r="AE140" s="247">
        <v>3.82365794E8</v>
      </c>
      <c r="AF140" s="112"/>
      <c r="AG140" s="112"/>
      <c r="AH140" s="112"/>
      <c r="AI140" s="112"/>
      <c r="AJ140" s="112"/>
      <c r="AK140" s="112"/>
      <c r="AL140" s="247">
        <v>1.0</v>
      </c>
      <c r="AM140" s="95" t="s">
        <v>2240</v>
      </c>
      <c r="AN140" s="95" t="s">
        <v>2241</v>
      </c>
      <c r="AO140" s="95" t="s">
        <v>1637</v>
      </c>
      <c r="AP140" s="95" t="s">
        <v>1649</v>
      </c>
      <c r="AQ140" s="95" t="s">
        <v>1650</v>
      </c>
      <c r="AR140" s="95" t="s">
        <v>1651</v>
      </c>
      <c r="AT140" s="112"/>
      <c r="AU140" s="112"/>
      <c r="AV140" s="112"/>
      <c r="AW140" s="112"/>
      <c r="AX140" s="112"/>
    </row>
    <row r="141">
      <c r="A141" s="247">
        <v>594258.0</v>
      </c>
      <c r="B141" s="95" t="s">
        <v>3010</v>
      </c>
      <c r="C141" s="95" t="s">
        <v>3011</v>
      </c>
      <c r="D141" s="95" t="s">
        <v>3012</v>
      </c>
      <c r="E141" s="247">
        <v>309734.0</v>
      </c>
      <c r="F141" s="95" t="s">
        <v>3013</v>
      </c>
      <c r="G141" s="95" t="s">
        <v>2231</v>
      </c>
      <c r="J141" s="247">
        <v>55.0</v>
      </c>
      <c r="K141" s="112"/>
      <c r="L141" s="112"/>
      <c r="M141" s="112"/>
      <c r="N141" s="112"/>
      <c r="O141" s="112"/>
      <c r="P141" s="112"/>
      <c r="Q141" s="95" t="s">
        <v>1638</v>
      </c>
      <c r="R141" s="112"/>
      <c r="S141" s="95" t="s">
        <v>2829</v>
      </c>
      <c r="U141" s="95" t="s">
        <v>2830</v>
      </c>
      <c r="V141" s="95" t="s">
        <v>2831</v>
      </c>
      <c r="W141" s="95" t="s">
        <v>2832</v>
      </c>
      <c r="X141" s="95" t="s">
        <v>2833</v>
      </c>
      <c r="Y141" s="248" t="s">
        <v>3014</v>
      </c>
      <c r="Z141" s="248" t="s">
        <v>2238</v>
      </c>
      <c r="AA141" s="248" t="s">
        <v>3015</v>
      </c>
      <c r="AD141" s="247">
        <v>1.23702949E8</v>
      </c>
      <c r="AE141" s="247">
        <v>3.82365795E8</v>
      </c>
      <c r="AF141" s="112"/>
      <c r="AG141" s="112"/>
      <c r="AH141" s="112"/>
      <c r="AI141" s="112"/>
      <c r="AJ141" s="112"/>
      <c r="AK141" s="112"/>
      <c r="AL141" s="247">
        <v>1.0</v>
      </c>
      <c r="AM141" s="95" t="s">
        <v>2240</v>
      </c>
      <c r="AN141" s="95" t="s">
        <v>2241</v>
      </c>
      <c r="AO141" s="95" t="s">
        <v>1637</v>
      </c>
      <c r="AP141" s="95" t="s">
        <v>1649</v>
      </c>
      <c r="AQ141" s="95" t="s">
        <v>1650</v>
      </c>
      <c r="AR141" s="95" t="s">
        <v>1651</v>
      </c>
      <c r="AT141" s="112"/>
      <c r="AU141" s="112"/>
      <c r="AV141" s="112"/>
      <c r="AW141" s="112"/>
      <c r="AX141" s="112"/>
    </row>
    <row r="142">
      <c r="A142" s="247">
        <v>594261.0</v>
      </c>
      <c r="B142" s="95" t="s">
        <v>3016</v>
      </c>
      <c r="C142" s="95" t="s">
        <v>3017</v>
      </c>
      <c r="D142" s="95" t="s">
        <v>3018</v>
      </c>
      <c r="E142" s="247">
        <v>309735.0</v>
      </c>
      <c r="F142" s="95" t="s">
        <v>3019</v>
      </c>
      <c r="G142" s="95" t="s">
        <v>2231</v>
      </c>
      <c r="J142" s="247">
        <v>55.0</v>
      </c>
      <c r="K142" s="112"/>
      <c r="L142" s="112"/>
      <c r="M142" s="112"/>
      <c r="N142" s="112"/>
      <c r="O142" s="112"/>
      <c r="P142" s="112"/>
      <c r="Q142" s="95" t="s">
        <v>1638</v>
      </c>
      <c r="R142" s="112"/>
      <c r="S142" s="95" t="s">
        <v>2829</v>
      </c>
      <c r="U142" s="95" t="s">
        <v>2830</v>
      </c>
      <c r="V142" s="95" t="s">
        <v>2831</v>
      </c>
      <c r="W142" s="95" t="s">
        <v>2832</v>
      </c>
      <c r="X142" s="95" t="s">
        <v>2833</v>
      </c>
      <c r="Y142" s="248" t="s">
        <v>3020</v>
      </c>
      <c r="Z142" s="248" t="s">
        <v>2238</v>
      </c>
      <c r="AA142" s="248" t="s">
        <v>3021</v>
      </c>
      <c r="AD142" s="247">
        <v>1.18114573E8</v>
      </c>
      <c r="AE142" s="247">
        <v>3.82365796E8</v>
      </c>
      <c r="AF142" s="112"/>
      <c r="AG142" s="112"/>
      <c r="AH142" s="112"/>
      <c r="AI142" s="112"/>
      <c r="AJ142" s="112"/>
      <c r="AK142" s="112"/>
      <c r="AL142" s="247">
        <v>1.0</v>
      </c>
      <c r="AM142" s="95" t="s">
        <v>2240</v>
      </c>
      <c r="AN142" s="95" t="s">
        <v>2241</v>
      </c>
      <c r="AO142" s="95" t="s">
        <v>1637</v>
      </c>
      <c r="AP142" s="95" t="s">
        <v>1649</v>
      </c>
      <c r="AQ142" s="95" t="s">
        <v>1650</v>
      </c>
      <c r="AR142" s="95" t="s">
        <v>1651</v>
      </c>
      <c r="AT142" s="112"/>
      <c r="AU142" s="112"/>
      <c r="AV142" s="112"/>
      <c r="AW142" s="112"/>
      <c r="AX142" s="112"/>
    </row>
    <row r="143">
      <c r="A143" s="247">
        <v>594269.0</v>
      </c>
      <c r="B143" s="95" t="s">
        <v>3022</v>
      </c>
      <c r="C143" s="95" t="s">
        <v>3023</v>
      </c>
      <c r="D143" s="95" t="s">
        <v>3024</v>
      </c>
      <c r="E143" s="247">
        <v>309737.0</v>
      </c>
      <c r="F143" s="95" t="s">
        <v>3025</v>
      </c>
      <c r="G143" s="95" t="s">
        <v>2231</v>
      </c>
      <c r="J143" s="247">
        <v>55.0</v>
      </c>
      <c r="K143" s="112"/>
      <c r="L143" s="112"/>
      <c r="M143" s="112"/>
      <c r="N143" s="112"/>
      <c r="O143" s="112"/>
      <c r="P143" s="112"/>
      <c r="Q143" s="95" t="s">
        <v>1638</v>
      </c>
      <c r="R143" s="112"/>
      <c r="S143" s="95" t="s">
        <v>2829</v>
      </c>
      <c r="U143" s="95" t="s">
        <v>2830</v>
      </c>
      <c r="V143" s="95" t="s">
        <v>2831</v>
      </c>
      <c r="W143" s="95" t="s">
        <v>2832</v>
      </c>
      <c r="X143" s="95" t="s">
        <v>2833</v>
      </c>
      <c r="Y143" s="248" t="s">
        <v>3026</v>
      </c>
      <c r="Z143" s="248" t="s">
        <v>2238</v>
      </c>
      <c r="AA143" s="248" t="s">
        <v>3027</v>
      </c>
      <c r="AD143" s="247">
        <v>1.18114853E8</v>
      </c>
      <c r="AE143" s="247">
        <v>3.82365798E8</v>
      </c>
      <c r="AF143" s="112"/>
      <c r="AG143" s="112"/>
      <c r="AH143" s="112"/>
      <c r="AI143" s="112"/>
      <c r="AJ143" s="112"/>
      <c r="AK143" s="112"/>
      <c r="AL143" s="247">
        <v>1.0</v>
      </c>
      <c r="AM143" s="95" t="s">
        <v>2240</v>
      </c>
      <c r="AN143" s="95" t="s">
        <v>2241</v>
      </c>
      <c r="AO143" s="95" t="s">
        <v>1637</v>
      </c>
      <c r="AP143" s="95" t="s">
        <v>1649</v>
      </c>
      <c r="AQ143" s="95" t="s">
        <v>1650</v>
      </c>
      <c r="AR143" s="95" t="s">
        <v>1651</v>
      </c>
      <c r="AT143" s="112"/>
      <c r="AU143" s="112"/>
      <c r="AV143" s="112"/>
      <c r="AW143" s="112"/>
      <c r="AX143" s="112"/>
    </row>
    <row r="144">
      <c r="A144" s="247">
        <v>594274.0</v>
      </c>
      <c r="B144" s="95" t="s">
        <v>3028</v>
      </c>
      <c r="C144" s="95" t="s">
        <v>3029</v>
      </c>
      <c r="D144" s="95" t="s">
        <v>3030</v>
      </c>
      <c r="E144" s="247">
        <v>309738.0</v>
      </c>
      <c r="F144" s="95" t="s">
        <v>3031</v>
      </c>
      <c r="G144" s="95" t="s">
        <v>2231</v>
      </c>
      <c r="J144" s="247">
        <v>55.0</v>
      </c>
      <c r="K144" s="112"/>
      <c r="L144" s="112"/>
      <c r="M144" s="112"/>
      <c r="N144" s="112"/>
      <c r="O144" s="112"/>
      <c r="P144" s="112"/>
      <c r="Q144" s="95" t="s">
        <v>1638</v>
      </c>
      <c r="R144" s="112"/>
      <c r="S144" s="95" t="s">
        <v>2829</v>
      </c>
      <c r="U144" s="95" t="s">
        <v>2830</v>
      </c>
      <c r="V144" s="95" t="s">
        <v>2831</v>
      </c>
      <c r="W144" s="95" t="s">
        <v>2832</v>
      </c>
      <c r="X144" s="95" t="s">
        <v>2833</v>
      </c>
      <c r="Y144" s="248" t="s">
        <v>3032</v>
      </c>
      <c r="Z144" s="248" t="s">
        <v>2238</v>
      </c>
      <c r="AA144" s="248" t="s">
        <v>3033</v>
      </c>
      <c r="AD144" s="247">
        <v>1.18115238E8</v>
      </c>
      <c r="AE144" s="247">
        <v>3.82365799E8</v>
      </c>
      <c r="AF144" s="112"/>
      <c r="AG144" s="112"/>
      <c r="AH144" s="112"/>
      <c r="AI144" s="112"/>
      <c r="AJ144" s="112"/>
      <c r="AK144" s="112"/>
      <c r="AL144" s="247">
        <v>1.0</v>
      </c>
      <c r="AM144" s="95" t="s">
        <v>2240</v>
      </c>
      <c r="AN144" s="95" t="s">
        <v>2241</v>
      </c>
      <c r="AO144" s="95" t="s">
        <v>1637</v>
      </c>
      <c r="AP144" s="95" t="s">
        <v>1649</v>
      </c>
      <c r="AQ144" s="95" t="s">
        <v>1650</v>
      </c>
      <c r="AR144" s="95" t="s">
        <v>1651</v>
      </c>
      <c r="AT144" s="112"/>
      <c r="AU144" s="112"/>
      <c r="AV144" s="112"/>
      <c r="AW144" s="112"/>
      <c r="AX144" s="112"/>
    </row>
    <row r="145">
      <c r="A145" s="247">
        <v>594279.0</v>
      </c>
      <c r="B145" s="95" t="s">
        <v>3034</v>
      </c>
      <c r="C145" s="95" t="s">
        <v>3035</v>
      </c>
      <c r="D145" s="95" t="s">
        <v>3036</v>
      </c>
      <c r="E145" s="247">
        <v>309739.0</v>
      </c>
      <c r="F145" s="95" t="s">
        <v>3037</v>
      </c>
      <c r="G145" s="95" t="s">
        <v>2231</v>
      </c>
      <c r="J145" s="247">
        <v>55.0</v>
      </c>
      <c r="K145" s="112"/>
      <c r="L145" s="112"/>
      <c r="M145" s="112"/>
      <c r="N145" s="112"/>
      <c r="O145" s="112"/>
      <c r="P145" s="112"/>
      <c r="Q145" s="95" t="s">
        <v>1638</v>
      </c>
      <c r="R145" s="112"/>
      <c r="S145" s="95" t="s">
        <v>2829</v>
      </c>
      <c r="U145" s="95" t="s">
        <v>2830</v>
      </c>
      <c r="V145" s="95" t="s">
        <v>2831</v>
      </c>
      <c r="W145" s="95" t="s">
        <v>2832</v>
      </c>
      <c r="X145" s="95" t="s">
        <v>2833</v>
      </c>
      <c r="Y145" s="248" t="s">
        <v>3038</v>
      </c>
      <c r="Z145" s="248" t="s">
        <v>2238</v>
      </c>
      <c r="AA145" s="248" t="s">
        <v>3039</v>
      </c>
      <c r="AD145" s="247">
        <v>1.18114434E8</v>
      </c>
      <c r="AE145" s="247">
        <v>3.823658E8</v>
      </c>
      <c r="AF145" s="112"/>
      <c r="AG145" s="112"/>
      <c r="AH145" s="112"/>
      <c r="AI145" s="112"/>
      <c r="AJ145" s="112"/>
      <c r="AK145" s="112"/>
      <c r="AL145" s="247">
        <v>1.0</v>
      </c>
      <c r="AM145" s="95" t="s">
        <v>2240</v>
      </c>
      <c r="AN145" s="95" t="s">
        <v>2241</v>
      </c>
      <c r="AO145" s="95" t="s">
        <v>1637</v>
      </c>
      <c r="AP145" s="95" t="s">
        <v>1649</v>
      </c>
      <c r="AQ145" s="95" t="s">
        <v>1650</v>
      </c>
      <c r="AR145" s="95" t="s">
        <v>1651</v>
      </c>
      <c r="AT145" s="112"/>
      <c r="AU145" s="112"/>
      <c r="AV145" s="112"/>
      <c r="AW145" s="112"/>
      <c r="AX145" s="112"/>
    </row>
    <row r="146">
      <c r="A146" s="247">
        <v>594284.0</v>
      </c>
      <c r="B146" s="95" t="s">
        <v>3040</v>
      </c>
      <c r="C146" s="95" t="s">
        <v>3041</v>
      </c>
      <c r="D146" s="95" t="s">
        <v>3042</v>
      </c>
      <c r="E146" s="247">
        <v>309741.0</v>
      </c>
      <c r="F146" s="95" t="s">
        <v>3043</v>
      </c>
      <c r="G146" s="95" t="s">
        <v>2231</v>
      </c>
      <c r="J146" s="247">
        <v>55.0</v>
      </c>
      <c r="K146" s="112"/>
      <c r="L146" s="112"/>
      <c r="M146" s="112"/>
      <c r="N146" s="112"/>
      <c r="O146" s="112"/>
      <c r="P146" s="112"/>
      <c r="Q146" s="95" t="s">
        <v>1638</v>
      </c>
      <c r="R146" s="112"/>
      <c r="S146" s="95" t="s">
        <v>2829</v>
      </c>
      <c r="U146" s="95" t="s">
        <v>2830</v>
      </c>
      <c r="V146" s="95" t="s">
        <v>2831</v>
      </c>
      <c r="W146" s="95" t="s">
        <v>2832</v>
      </c>
      <c r="X146" s="95" t="s">
        <v>2833</v>
      </c>
      <c r="Y146" s="248" t="s">
        <v>3044</v>
      </c>
      <c r="Z146" s="248" t="s">
        <v>2238</v>
      </c>
      <c r="AA146" s="248" t="s">
        <v>3045</v>
      </c>
      <c r="AD146" s="247">
        <v>1.1811449E8</v>
      </c>
      <c r="AE146" s="247">
        <v>3.82365802E8</v>
      </c>
      <c r="AF146" s="112"/>
      <c r="AG146" s="112"/>
      <c r="AH146" s="112"/>
      <c r="AI146" s="112"/>
      <c r="AJ146" s="112"/>
      <c r="AK146" s="112"/>
      <c r="AL146" s="247">
        <v>1.0</v>
      </c>
      <c r="AM146" s="95" t="s">
        <v>2240</v>
      </c>
      <c r="AN146" s="95" t="s">
        <v>2241</v>
      </c>
      <c r="AO146" s="95" t="s">
        <v>1637</v>
      </c>
      <c r="AP146" s="95" t="s">
        <v>1649</v>
      </c>
      <c r="AQ146" s="95" t="s">
        <v>1650</v>
      </c>
      <c r="AR146" s="95" t="s">
        <v>1651</v>
      </c>
      <c r="AT146" s="112"/>
      <c r="AU146" s="112"/>
      <c r="AV146" s="112"/>
      <c r="AW146" s="112"/>
      <c r="AX146" s="112"/>
    </row>
    <row r="147">
      <c r="A147" s="247">
        <v>594297.0</v>
      </c>
      <c r="B147" s="95" t="s">
        <v>3046</v>
      </c>
      <c r="C147" s="95" t="s">
        <v>3047</v>
      </c>
      <c r="D147" s="95" t="s">
        <v>3048</v>
      </c>
      <c r="E147" s="247">
        <v>309744.0</v>
      </c>
      <c r="F147" s="95" t="s">
        <v>3049</v>
      </c>
      <c r="G147" s="95" t="s">
        <v>2231</v>
      </c>
      <c r="J147" s="247">
        <v>55.0</v>
      </c>
      <c r="K147" s="112"/>
      <c r="L147" s="112"/>
      <c r="M147" s="112"/>
      <c r="N147" s="112"/>
      <c r="O147" s="112"/>
      <c r="P147" s="112"/>
      <c r="Q147" s="95" t="s">
        <v>1638</v>
      </c>
      <c r="R147" s="112"/>
      <c r="S147" s="95" t="s">
        <v>2829</v>
      </c>
      <c r="U147" s="95" t="s">
        <v>2830</v>
      </c>
      <c r="V147" s="95" t="s">
        <v>2831</v>
      </c>
      <c r="W147" s="95" t="s">
        <v>2832</v>
      </c>
      <c r="X147" s="95" t="s">
        <v>2833</v>
      </c>
      <c r="Y147" s="248" t="s">
        <v>3050</v>
      </c>
      <c r="Z147" s="248" t="s">
        <v>2238</v>
      </c>
      <c r="AA147" s="248" t="s">
        <v>3051</v>
      </c>
      <c r="AD147" s="247">
        <v>1.18115092E8</v>
      </c>
      <c r="AE147" s="247">
        <v>3.82365805E8</v>
      </c>
      <c r="AF147" s="112"/>
      <c r="AG147" s="112"/>
      <c r="AH147" s="112"/>
      <c r="AI147" s="112"/>
      <c r="AJ147" s="112"/>
      <c r="AK147" s="112"/>
      <c r="AL147" s="247">
        <v>1.0</v>
      </c>
      <c r="AM147" s="95" t="s">
        <v>2240</v>
      </c>
      <c r="AN147" s="95" t="s">
        <v>2241</v>
      </c>
      <c r="AO147" s="95" t="s">
        <v>1637</v>
      </c>
      <c r="AP147" s="95" t="s">
        <v>1649</v>
      </c>
      <c r="AQ147" s="95" t="s">
        <v>1650</v>
      </c>
      <c r="AR147" s="95" t="s">
        <v>1651</v>
      </c>
      <c r="AT147" s="112"/>
      <c r="AU147" s="112"/>
      <c r="AV147" s="112"/>
      <c r="AW147" s="112"/>
      <c r="AX147" s="112"/>
    </row>
    <row r="148">
      <c r="A148" s="247">
        <v>594300.0</v>
      </c>
      <c r="B148" s="95" t="s">
        <v>3052</v>
      </c>
      <c r="C148" s="95" t="s">
        <v>3053</v>
      </c>
      <c r="D148" s="95" t="s">
        <v>3054</v>
      </c>
      <c r="E148" s="247">
        <v>309745.0</v>
      </c>
      <c r="F148" s="95" t="s">
        <v>3055</v>
      </c>
      <c r="G148" s="95" t="s">
        <v>2231</v>
      </c>
      <c r="J148" s="247">
        <v>55.0</v>
      </c>
      <c r="K148" s="112"/>
      <c r="L148" s="112"/>
      <c r="M148" s="112"/>
      <c r="N148" s="112"/>
      <c r="O148" s="112"/>
      <c r="P148" s="112"/>
      <c r="Q148" s="95" t="s">
        <v>1638</v>
      </c>
      <c r="R148" s="112"/>
      <c r="S148" s="95" t="s">
        <v>2829</v>
      </c>
      <c r="U148" s="95" t="s">
        <v>2830</v>
      </c>
      <c r="V148" s="95" t="s">
        <v>2831</v>
      </c>
      <c r="W148" s="95" t="s">
        <v>2832</v>
      </c>
      <c r="X148" s="95" t="s">
        <v>2833</v>
      </c>
      <c r="Y148" s="248" t="s">
        <v>3056</v>
      </c>
      <c r="Z148" s="248" t="s">
        <v>2238</v>
      </c>
      <c r="AA148" s="248" t="s">
        <v>3057</v>
      </c>
      <c r="AD148" s="247">
        <v>1.18114403E8</v>
      </c>
      <c r="AE148" s="247">
        <v>3.82365806E8</v>
      </c>
      <c r="AF148" s="112"/>
      <c r="AG148" s="112"/>
      <c r="AH148" s="112"/>
      <c r="AI148" s="112"/>
      <c r="AJ148" s="112"/>
      <c r="AK148" s="112"/>
      <c r="AL148" s="247">
        <v>1.0</v>
      </c>
      <c r="AM148" s="95" t="s">
        <v>2240</v>
      </c>
      <c r="AN148" s="95" t="s">
        <v>2241</v>
      </c>
      <c r="AO148" s="95" t="s">
        <v>1637</v>
      </c>
      <c r="AP148" s="95" t="s">
        <v>1649</v>
      </c>
      <c r="AQ148" s="95" t="s">
        <v>1650</v>
      </c>
      <c r="AR148" s="95" t="s">
        <v>1651</v>
      </c>
      <c r="AT148" s="112"/>
      <c r="AU148" s="112"/>
      <c r="AV148" s="112"/>
      <c r="AW148" s="112"/>
      <c r="AX148" s="112"/>
    </row>
    <row r="149">
      <c r="A149" s="247">
        <v>594303.0</v>
      </c>
      <c r="B149" s="95" t="s">
        <v>3058</v>
      </c>
      <c r="C149" s="95" t="s">
        <v>3059</v>
      </c>
      <c r="D149" s="95" t="s">
        <v>3060</v>
      </c>
      <c r="E149" s="247">
        <v>309746.0</v>
      </c>
      <c r="F149" s="95" t="s">
        <v>3061</v>
      </c>
      <c r="G149" s="95" t="s">
        <v>2231</v>
      </c>
      <c r="J149" s="247">
        <v>55.0</v>
      </c>
      <c r="K149" s="112"/>
      <c r="L149" s="112"/>
      <c r="M149" s="112"/>
      <c r="N149" s="112"/>
      <c r="O149" s="112"/>
      <c r="P149" s="112"/>
      <c r="Q149" s="95" t="s">
        <v>1638</v>
      </c>
      <c r="R149" s="112"/>
      <c r="S149" s="95" t="s">
        <v>2829</v>
      </c>
      <c r="U149" s="95" t="s">
        <v>2830</v>
      </c>
      <c r="V149" s="95" t="s">
        <v>2831</v>
      </c>
      <c r="W149" s="95" t="s">
        <v>2832</v>
      </c>
      <c r="X149" s="95" t="s">
        <v>2833</v>
      </c>
      <c r="Y149" s="248" t="s">
        <v>3062</v>
      </c>
      <c r="Z149" s="248" t="s">
        <v>2238</v>
      </c>
      <c r="AA149" s="248" t="s">
        <v>3063</v>
      </c>
      <c r="AD149" s="247">
        <v>1.1811503E8</v>
      </c>
      <c r="AE149" s="247">
        <v>3.82365807E8</v>
      </c>
      <c r="AF149" s="112"/>
      <c r="AG149" s="112"/>
      <c r="AH149" s="112"/>
      <c r="AI149" s="112"/>
      <c r="AJ149" s="112"/>
      <c r="AK149" s="112"/>
      <c r="AL149" s="247">
        <v>1.0</v>
      </c>
      <c r="AM149" s="95" t="s">
        <v>2240</v>
      </c>
      <c r="AN149" s="95" t="s">
        <v>2241</v>
      </c>
      <c r="AO149" s="95" t="s">
        <v>1637</v>
      </c>
      <c r="AP149" s="95" t="s">
        <v>1649</v>
      </c>
      <c r="AQ149" s="95" t="s">
        <v>1650</v>
      </c>
      <c r="AR149" s="95" t="s">
        <v>1651</v>
      </c>
      <c r="AT149" s="112"/>
      <c r="AU149" s="112"/>
      <c r="AV149" s="112"/>
      <c r="AW149" s="112"/>
      <c r="AX149" s="112"/>
    </row>
    <row r="150">
      <c r="A150" s="247">
        <v>594306.0</v>
      </c>
      <c r="B150" s="95" t="s">
        <v>3064</v>
      </c>
      <c r="C150" s="95" t="s">
        <v>3065</v>
      </c>
      <c r="D150" s="95" t="s">
        <v>3066</v>
      </c>
      <c r="E150" s="247">
        <v>309747.0</v>
      </c>
      <c r="F150" s="95" t="s">
        <v>3067</v>
      </c>
      <c r="G150" s="95" t="s">
        <v>2231</v>
      </c>
      <c r="J150" s="247">
        <v>55.0</v>
      </c>
      <c r="K150" s="112"/>
      <c r="L150" s="112"/>
      <c r="M150" s="112"/>
      <c r="N150" s="112"/>
      <c r="O150" s="112"/>
      <c r="P150" s="112"/>
      <c r="Q150" s="95" t="s">
        <v>1638</v>
      </c>
      <c r="R150" s="112"/>
      <c r="S150" s="95" t="s">
        <v>2829</v>
      </c>
      <c r="U150" s="95" t="s">
        <v>2830</v>
      </c>
      <c r="V150" s="95" t="s">
        <v>2831</v>
      </c>
      <c r="W150" s="95" t="s">
        <v>2832</v>
      </c>
      <c r="X150" s="95" t="s">
        <v>2833</v>
      </c>
      <c r="Y150" s="248" t="s">
        <v>3068</v>
      </c>
      <c r="Z150" s="248" t="s">
        <v>2238</v>
      </c>
      <c r="AA150" s="248" t="s">
        <v>3069</v>
      </c>
      <c r="AD150" s="247">
        <v>1.18114914E8</v>
      </c>
      <c r="AE150" s="247">
        <v>3.82365808E8</v>
      </c>
      <c r="AF150" s="112"/>
      <c r="AG150" s="112"/>
      <c r="AH150" s="112"/>
      <c r="AI150" s="112"/>
      <c r="AJ150" s="112"/>
      <c r="AK150" s="112"/>
      <c r="AL150" s="247">
        <v>1.0</v>
      </c>
      <c r="AM150" s="95" t="s">
        <v>2240</v>
      </c>
      <c r="AN150" s="95" t="s">
        <v>2241</v>
      </c>
      <c r="AO150" s="95" t="s">
        <v>1637</v>
      </c>
      <c r="AP150" s="95" t="s">
        <v>1649</v>
      </c>
      <c r="AQ150" s="95" t="s">
        <v>1650</v>
      </c>
      <c r="AR150" s="95" t="s">
        <v>1651</v>
      </c>
      <c r="AT150" s="112"/>
      <c r="AU150" s="112"/>
      <c r="AV150" s="112"/>
      <c r="AW150" s="112"/>
      <c r="AX150" s="112"/>
    </row>
    <row r="151">
      <c r="A151" s="247">
        <v>594311.0</v>
      </c>
      <c r="B151" s="95" t="s">
        <v>3070</v>
      </c>
      <c r="C151" s="95" t="s">
        <v>3071</v>
      </c>
      <c r="D151" s="95" t="s">
        <v>3072</v>
      </c>
      <c r="E151" s="247">
        <v>309748.0</v>
      </c>
      <c r="F151" s="95" t="s">
        <v>3073</v>
      </c>
      <c r="G151" s="95" t="s">
        <v>2231</v>
      </c>
      <c r="J151" s="247">
        <v>55.0</v>
      </c>
      <c r="K151" s="112"/>
      <c r="L151" s="112"/>
      <c r="M151" s="112"/>
      <c r="N151" s="112"/>
      <c r="O151" s="112"/>
      <c r="P151" s="112"/>
      <c r="Q151" s="95" t="s">
        <v>1638</v>
      </c>
      <c r="R151" s="112"/>
      <c r="S151" s="95" t="s">
        <v>2829</v>
      </c>
      <c r="U151" s="95" t="s">
        <v>2830</v>
      </c>
      <c r="V151" s="95" t="s">
        <v>2831</v>
      </c>
      <c r="W151" s="95" t="s">
        <v>2832</v>
      </c>
      <c r="X151" s="95" t="s">
        <v>2833</v>
      </c>
      <c r="Y151" s="248" t="s">
        <v>3074</v>
      </c>
      <c r="Z151" s="248" t="s">
        <v>2238</v>
      </c>
      <c r="AA151" s="248" t="s">
        <v>3075</v>
      </c>
      <c r="AD151" s="247">
        <v>1.18114664E8</v>
      </c>
      <c r="AE151" s="247">
        <v>3.82365809E8</v>
      </c>
      <c r="AF151" s="112"/>
      <c r="AG151" s="112"/>
      <c r="AH151" s="112"/>
      <c r="AI151" s="112"/>
      <c r="AJ151" s="112"/>
      <c r="AK151" s="112"/>
      <c r="AL151" s="247">
        <v>1.0</v>
      </c>
      <c r="AM151" s="95" t="s">
        <v>2240</v>
      </c>
      <c r="AN151" s="95" t="s">
        <v>2241</v>
      </c>
      <c r="AO151" s="95" t="s">
        <v>1637</v>
      </c>
      <c r="AP151" s="95" t="s">
        <v>1649</v>
      </c>
      <c r="AQ151" s="95" t="s">
        <v>1650</v>
      </c>
      <c r="AR151" s="95" t="s">
        <v>1651</v>
      </c>
      <c r="AT151" s="112"/>
      <c r="AU151" s="112"/>
      <c r="AV151" s="112"/>
      <c r="AW151" s="112"/>
      <c r="AX151" s="112"/>
    </row>
    <row r="152">
      <c r="A152" s="247">
        <v>594316.0</v>
      </c>
      <c r="B152" s="95" t="s">
        <v>3076</v>
      </c>
      <c r="C152" s="95" t="s">
        <v>3077</v>
      </c>
      <c r="D152" s="95" t="s">
        <v>3078</v>
      </c>
      <c r="E152" s="247">
        <v>309749.0</v>
      </c>
      <c r="F152" s="95" t="s">
        <v>3079</v>
      </c>
      <c r="G152" s="95" t="s">
        <v>2231</v>
      </c>
      <c r="J152" s="247">
        <v>55.0</v>
      </c>
      <c r="K152" s="112"/>
      <c r="L152" s="112"/>
      <c r="M152" s="112"/>
      <c r="N152" s="112"/>
      <c r="O152" s="112"/>
      <c r="P152" s="112"/>
      <c r="Q152" s="95" t="s">
        <v>1638</v>
      </c>
      <c r="R152" s="112"/>
      <c r="S152" s="95" t="s">
        <v>2829</v>
      </c>
      <c r="U152" s="95" t="s">
        <v>2830</v>
      </c>
      <c r="V152" s="95" t="s">
        <v>2831</v>
      </c>
      <c r="W152" s="95" t="s">
        <v>2832</v>
      </c>
      <c r="X152" s="95" t="s">
        <v>2833</v>
      </c>
      <c r="Y152" s="248" t="s">
        <v>3080</v>
      </c>
      <c r="Z152" s="248" t="s">
        <v>2238</v>
      </c>
      <c r="AA152" s="248" t="s">
        <v>3081</v>
      </c>
      <c r="AD152" s="247">
        <v>1.18115761E8</v>
      </c>
      <c r="AE152" s="247">
        <v>3.8236581E8</v>
      </c>
      <c r="AF152" s="112"/>
      <c r="AG152" s="112"/>
      <c r="AH152" s="112"/>
      <c r="AI152" s="112"/>
      <c r="AJ152" s="112"/>
      <c r="AK152" s="112"/>
      <c r="AL152" s="247">
        <v>1.0</v>
      </c>
      <c r="AM152" s="95" t="s">
        <v>2240</v>
      </c>
      <c r="AN152" s="95" t="s">
        <v>2241</v>
      </c>
      <c r="AO152" s="95" t="s">
        <v>1637</v>
      </c>
      <c r="AP152" s="95" t="s">
        <v>1649</v>
      </c>
      <c r="AQ152" s="95" t="s">
        <v>1650</v>
      </c>
      <c r="AR152" s="95" t="s">
        <v>1651</v>
      </c>
      <c r="AT152" s="112"/>
      <c r="AU152" s="112"/>
      <c r="AV152" s="112"/>
      <c r="AW152" s="112"/>
      <c r="AX152" s="112"/>
    </row>
    <row r="153">
      <c r="A153" s="247">
        <v>594321.0</v>
      </c>
      <c r="B153" s="95" t="s">
        <v>3082</v>
      </c>
      <c r="C153" s="95" t="s">
        <v>3083</v>
      </c>
      <c r="D153" s="95" t="s">
        <v>3084</v>
      </c>
      <c r="E153" s="247">
        <v>309750.0</v>
      </c>
      <c r="F153" s="95" t="s">
        <v>3085</v>
      </c>
      <c r="G153" s="95" t="s">
        <v>2231</v>
      </c>
      <c r="J153" s="247">
        <v>55.0</v>
      </c>
      <c r="K153" s="112"/>
      <c r="L153" s="112"/>
      <c r="M153" s="112"/>
      <c r="N153" s="112"/>
      <c r="O153" s="112"/>
      <c r="P153" s="112"/>
      <c r="Q153" s="95" t="s">
        <v>1638</v>
      </c>
      <c r="R153" s="112"/>
      <c r="S153" s="95" t="s">
        <v>2829</v>
      </c>
      <c r="U153" s="95" t="s">
        <v>2830</v>
      </c>
      <c r="V153" s="95" t="s">
        <v>2831</v>
      </c>
      <c r="W153" s="95" t="s">
        <v>2832</v>
      </c>
      <c r="X153" s="95" t="s">
        <v>2833</v>
      </c>
      <c r="Y153" s="248" t="s">
        <v>3086</v>
      </c>
      <c r="Z153" s="248" t="s">
        <v>2238</v>
      </c>
      <c r="AA153" s="248" t="s">
        <v>3087</v>
      </c>
      <c r="AD153" s="247">
        <v>1.18114892E8</v>
      </c>
      <c r="AE153" s="247">
        <v>3.82365811E8</v>
      </c>
      <c r="AF153" s="112"/>
      <c r="AG153" s="112"/>
      <c r="AH153" s="112"/>
      <c r="AI153" s="112"/>
      <c r="AJ153" s="112"/>
      <c r="AK153" s="112"/>
      <c r="AL153" s="247">
        <v>1.0</v>
      </c>
      <c r="AM153" s="95" t="s">
        <v>2240</v>
      </c>
      <c r="AN153" s="95" t="s">
        <v>2241</v>
      </c>
      <c r="AO153" s="95" t="s">
        <v>1637</v>
      </c>
      <c r="AP153" s="95" t="s">
        <v>1649</v>
      </c>
      <c r="AQ153" s="95" t="s">
        <v>1650</v>
      </c>
      <c r="AR153" s="95" t="s">
        <v>1651</v>
      </c>
      <c r="AT153" s="112"/>
      <c r="AU153" s="112"/>
      <c r="AV153" s="112"/>
      <c r="AW153" s="112"/>
      <c r="AX153" s="112"/>
    </row>
    <row r="154">
      <c r="A154" s="247">
        <v>594326.0</v>
      </c>
      <c r="B154" s="95" t="s">
        <v>3088</v>
      </c>
      <c r="C154" s="95" t="s">
        <v>3089</v>
      </c>
      <c r="D154" s="95" t="s">
        <v>3090</v>
      </c>
      <c r="E154" s="247">
        <v>309751.0</v>
      </c>
      <c r="F154" s="95" t="s">
        <v>3091</v>
      </c>
      <c r="G154" s="95" t="s">
        <v>2231</v>
      </c>
      <c r="J154" s="247">
        <v>55.0</v>
      </c>
      <c r="K154" s="112"/>
      <c r="L154" s="112"/>
      <c r="M154" s="112"/>
      <c r="N154" s="112"/>
      <c r="O154" s="112"/>
      <c r="P154" s="112"/>
      <c r="Q154" s="95" t="s">
        <v>1638</v>
      </c>
      <c r="R154" s="112"/>
      <c r="S154" s="95" t="s">
        <v>2829</v>
      </c>
      <c r="U154" s="95" t="s">
        <v>2830</v>
      </c>
      <c r="V154" s="95" t="s">
        <v>2831</v>
      </c>
      <c r="W154" s="95" t="s">
        <v>2832</v>
      </c>
      <c r="X154" s="95" t="s">
        <v>2833</v>
      </c>
      <c r="Y154" s="248" t="s">
        <v>3092</v>
      </c>
      <c r="Z154" s="248" t="s">
        <v>2238</v>
      </c>
      <c r="AA154" s="248" t="s">
        <v>3093</v>
      </c>
      <c r="AD154" s="247">
        <v>1.18114721E8</v>
      </c>
      <c r="AE154" s="247">
        <v>3.82365812E8</v>
      </c>
      <c r="AF154" s="112"/>
      <c r="AG154" s="112"/>
      <c r="AH154" s="112"/>
      <c r="AI154" s="112"/>
      <c r="AJ154" s="112"/>
      <c r="AK154" s="112"/>
      <c r="AL154" s="247">
        <v>1.0</v>
      </c>
      <c r="AM154" s="95" t="s">
        <v>2240</v>
      </c>
      <c r="AN154" s="95" t="s">
        <v>2241</v>
      </c>
      <c r="AO154" s="95" t="s">
        <v>1637</v>
      </c>
      <c r="AP154" s="95" t="s">
        <v>1649</v>
      </c>
      <c r="AQ154" s="95" t="s">
        <v>1650</v>
      </c>
      <c r="AR154" s="95" t="s">
        <v>1651</v>
      </c>
      <c r="AT154" s="112"/>
      <c r="AU154" s="112"/>
      <c r="AV154" s="112"/>
      <c r="AW154" s="112"/>
      <c r="AX154" s="112"/>
    </row>
    <row r="155">
      <c r="A155" s="247">
        <v>594339.0</v>
      </c>
      <c r="B155" s="95" t="s">
        <v>3094</v>
      </c>
      <c r="C155" s="95" t="s">
        <v>3095</v>
      </c>
      <c r="D155" s="95" t="s">
        <v>3096</v>
      </c>
      <c r="E155" s="247">
        <v>309754.0</v>
      </c>
      <c r="F155" s="95" t="s">
        <v>3097</v>
      </c>
      <c r="G155" s="95" t="s">
        <v>2231</v>
      </c>
      <c r="J155" s="247">
        <v>55.0</v>
      </c>
      <c r="K155" s="112"/>
      <c r="L155" s="112"/>
      <c r="M155" s="112"/>
      <c r="N155" s="112"/>
      <c r="O155" s="112"/>
      <c r="P155" s="112"/>
      <c r="Q155" s="95" t="s">
        <v>1638</v>
      </c>
      <c r="R155" s="112"/>
      <c r="S155" s="95" t="s">
        <v>2829</v>
      </c>
      <c r="U155" s="95" t="s">
        <v>2830</v>
      </c>
      <c r="V155" s="95" t="s">
        <v>2831</v>
      </c>
      <c r="W155" s="95" t="s">
        <v>2832</v>
      </c>
      <c r="X155" s="95" t="s">
        <v>2833</v>
      </c>
      <c r="Y155" s="248" t="s">
        <v>3098</v>
      </c>
      <c r="Z155" s="248" t="s">
        <v>2238</v>
      </c>
      <c r="AA155" s="248" t="s">
        <v>3099</v>
      </c>
      <c r="AD155" s="247">
        <v>1.18115023E8</v>
      </c>
      <c r="AE155" s="247">
        <v>3.82365815E8</v>
      </c>
      <c r="AF155" s="112"/>
      <c r="AG155" s="112"/>
      <c r="AH155" s="112"/>
      <c r="AI155" s="112"/>
      <c r="AJ155" s="112"/>
      <c r="AK155" s="112"/>
      <c r="AL155" s="247">
        <v>1.0</v>
      </c>
      <c r="AM155" s="95" t="s">
        <v>2240</v>
      </c>
      <c r="AN155" s="95" t="s">
        <v>2241</v>
      </c>
      <c r="AO155" s="95" t="s">
        <v>1637</v>
      </c>
      <c r="AP155" s="95" t="s">
        <v>1649</v>
      </c>
      <c r="AQ155" s="95" t="s">
        <v>1650</v>
      </c>
      <c r="AR155" s="95" t="s">
        <v>1651</v>
      </c>
      <c r="AT155" s="112"/>
      <c r="AU155" s="112"/>
      <c r="AV155" s="112"/>
      <c r="AW155" s="112"/>
      <c r="AX155" s="112"/>
    </row>
    <row r="156">
      <c r="A156" s="247">
        <v>594360.0</v>
      </c>
      <c r="B156" s="95" t="s">
        <v>3100</v>
      </c>
      <c r="C156" s="95" t="s">
        <v>3101</v>
      </c>
      <c r="D156" s="95" t="s">
        <v>3102</v>
      </c>
      <c r="E156" s="247">
        <v>309761.0</v>
      </c>
      <c r="F156" s="95" t="s">
        <v>3103</v>
      </c>
      <c r="G156" s="95" t="s">
        <v>2231</v>
      </c>
      <c r="J156" s="247">
        <v>55.0</v>
      </c>
      <c r="K156" s="112"/>
      <c r="L156" s="112"/>
      <c r="M156" s="112"/>
      <c r="N156" s="112"/>
      <c r="O156" s="112"/>
      <c r="P156" s="112"/>
      <c r="Q156" s="95" t="s">
        <v>1638</v>
      </c>
      <c r="R156" s="112"/>
      <c r="S156" s="95" t="s">
        <v>2829</v>
      </c>
      <c r="U156" s="95" t="s">
        <v>2830</v>
      </c>
      <c r="V156" s="95" t="s">
        <v>2831</v>
      </c>
      <c r="W156" s="95" t="s">
        <v>2832</v>
      </c>
      <c r="X156" s="95" t="s">
        <v>2833</v>
      </c>
      <c r="Y156" s="248" t="s">
        <v>3104</v>
      </c>
      <c r="Z156" s="248" t="s">
        <v>2238</v>
      </c>
      <c r="AA156" s="248" t="s">
        <v>3105</v>
      </c>
      <c r="AD156" s="247">
        <v>1.18136129E8</v>
      </c>
      <c r="AE156" s="247">
        <v>3.82365822E8</v>
      </c>
      <c r="AF156" s="112"/>
      <c r="AG156" s="112"/>
      <c r="AH156" s="112"/>
      <c r="AI156" s="112"/>
      <c r="AJ156" s="112"/>
      <c r="AK156" s="112"/>
      <c r="AL156" s="247">
        <v>1.0</v>
      </c>
      <c r="AM156" s="95" t="s">
        <v>2240</v>
      </c>
      <c r="AN156" s="95" t="s">
        <v>2241</v>
      </c>
      <c r="AO156" s="95" t="s">
        <v>1637</v>
      </c>
      <c r="AP156" s="95" t="s">
        <v>1649</v>
      </c>
      <c r="AQ156" s="95" t="s">
        <v>1650</v>
      </c>
      <c r="AR156" s="95" t="s">
        <v>1651</v>
      </c>
      <c r="AT156" s="112"/>
      <c r="AU156" s="112"/>
      <c r="AV156" s="112"/>
      <c r="AW156" s="112"/>
      <c r="AX156" s="112"/>
    </row>
    <row r="157">
      <c r="A157" s="247">
        <v>594382.0</v>
      </c>
      <c r="B157" s="95" t="s">
        <v>3106</v>
      </c>
      <c r="C157" s="95" t="s">
        <v>3107</v>
      </c>
      <c r="D157" s="95" t="s">
        <v>3108</v>
      </c>
      <c r="E157" s="247">
        <v>309767.0</v>
      </c>
      <c r="F157" s="95" t="s">
        <v>3109</v>
      </c>
      <c r="G157" s="95" t="s">
        <v>2231</v>
      </c>
      <c r="J157" s="247">
        <v>55.0</v>
      </c>
      <c r="K157" s="112"/>
      <c r="L157" s="112"/>
      <c r="M157" s="112"/>
      <c r="N157" s="112"/>
      <c r="O157" s="112"/>
      <c r="P157" s="112"/>
      <c r="Q157" s="95" t="s">
        <v>1638</v>
      </c>
      <c r="R157" s="112"/>
      <c r="S157" s="95" t="s">
        <v>2829</v>
      </c>
      <c r="U157" s="95" t="s">
        <v>2830</v>
      </c>
      <c r="V157" s="95" t="s">
        <v>2831</v>
      </c>
      <c r="W157" s="95" t="s">
        <v>2832</v>
      </c>
      <c r="X157" s="95" t="s">
        <v>2833</v>
      </c>
      <c r="Y157" s="248" t="s">
        <v>3110</v>
      </c>
      <c r="Z157" s="248" t="s">
        <v>2238</v>
      </c>
      <c r="AA157" s="248" t="s">
        <v>3111</v>
      </c>
      <c r="AD157" s="247">
        <v>1.18114973E8</v>
      </c>
      <c r="AE157" s="247">
        <v>3.82365828E8</v>
      </c>
      <c r="AF157" s="112"/>
      <c r="AG157" s="112"/>
      <c r="AH157" s="112"/>
      <c r="AI157" s="112"/>
      <c r="AJ157" s="112"/>
      <c r="AK157" s="112"/>
      <c r="AL157" s="247">
        <v>1.0</v>
      </c>
      <c r="AM157" s="95" t="s">
        <v>2240</v>
      </c>
      <c r="AN157" s="95" t="s">
        <v>2241</v>
      </c>
      <c r="AO157" s="95" t="s">
        <v>1637</v>
      </c>
      <c r="AP157" s="95" t="s">
        <v>1649</v>
      </c>
      <c r="AQ157" s="95" t="s">
        <v>1650</v>
      </c>
      <c r="AR157" s="95" t="s">
        <v>1651</v>
      </c>
      <c r="AT157" s="112"/>
      <c r="AU157" s="112"/>
      <c r="AV157" s="112"/>
      <c r="AW157" s="112"/>
      <c r="AX157" s="112"/>
    </row>
    <row r="158">
      <c r="A158" s="247">
        <v>594394.0</v>
      </c>
      <c r="B158" s="95" t="s">
        <v>3112</v>
      </c>
      <c r="C158" s="95" t="s">
        <v>3113</v>
      </c>
      <c r="D158" s="95" t="s">
        <v>3114</v>
      </c>
      <c r="E158" s="247">
        <v>309770.0</v>
      </c>
      <c r="F158" s="95" t="s">
        <v>3115</v>
      </c>
      <c r="G158" s="95" t="s">
        <v>2231</v>
      </c>
      <c r="J158" s="247">
        <v>55.0</v>
      </c>
      <c r="K158" s="112"/>
      <c r="L158" s="112"/>
      <c r="M158" s="112"/>
      <c r="N158" s="112"/>
      <c r="O158" s="112"/>
      <c r="P158" s="112"/>
      <c r="Q158" s="95" t="s">
        <v>1638</v>
      </c>
      <c r="R158" s="112"/>
      <c r="S158" s="95" t="s">
        <v>2829</v>
      </c>
      <c r="U158" s="95" t="s">
        <v>2830</v>
      </c>
      <c r="V158" s="95" t="s">
        <v>2831</v>
      </c>
      <c r="W158" s="95" t="s">
        <v>2832</v>
      </c>
      <c r="X158" s="95" t="s">
        <v>2833</v>
      </c>
      <c r="Y158" s="248" t="s">
        <v>3116</v>
      </c>
      <c r="Z158" s="248" t="s">
        <v>2238</v>
      </c>
      <c r="AA158" s="248" t="s">
        <v>3117</v>
      </c>
      <c r="AD158" s="247">
        <v>1.18114441E8</v>
      </c>
      <c r="AE158" s="247">
        <v>3.82365831E8</v>
      </c>
      <c r="AF158" s="112"/>
      <c r="AG158" s="112"/>
      <c r="AH158" s="112"/>
      <c r="AI158" s="112"/>
      <c r="AJ158" s="112"/>
      <c r="AK158" s="112"/>
      <c r="AL158" s="247">
        <v>1.0</v>
      </c>
      <c r="AM158" s="95" t="s">
        <v>2240</v>
      </c>
      <c r="AN158" s="95" t="s">
        <v>2241</v>
      </c>
      <c r="AO158" s="95" t="s">
        <v>1637</v>
      </c>
      <c r="AP158" s="95" t="s">
        <v>1649</v>
      </c>
      <c r="AQ158" s="95" t="s">
        <v>1650</v>
      </c>
      <c r="AR158" s="95" t="s">
        <v>1651</v>
      </c>
      <c r="AT158" s="112"/>
      <c r="AU158" s="112"/>
      <c r="AV158" s="112"/>
      <c r="AW158" s="112"/>
      <c r="AX158" s="112"/>
    </row>
    <row r="159">
      <c r="A159" s="247">
        <v>594412.0</v>
      </c>
      <c r="B159" s="95" t="s">
        <v>3118</v>
      </c>
      <c r="C159" s="95" t="s">
        <v>3119</v>
      </c>
      <c r="D159" s="95" t="s">
        <v>3120</v>
      </c>
      <c r="E159" s="247">
        <v>309774.0</v>
      </c>
      <c r="F159" s="95" t="s">
        <v>3121</v>
      </c>
      <c r="G159" s="95" t="s">
        <v>2231</v>
      </c>
      <c r="J159" s="247">
        <v>55.0</v>
      </c>
      <c r="K159" s="112"/>
      <c r="L159" s="112"/>
      <c r="M159" s="112"/>
      <c r="N159" s="112"/>
      <c r="O159" s="112"/>
      <c r="P159" s="112"/>
      <c r="Q159" s="95" t="s">
        <v>1638</v>
      </c>
      <c r="R159" s="112"/>
      <c r="S159" s="95" t="s">
        <v>2829</v>
      </c>
      <c r="U159" s="95" t="s">
        <v>2830</v>
      </c>
      <c r="V159" s="95" t="s">
        <v>2831</v>
      </c>
      <c r="W159" s="95" t="s">
        <v>2832</v>
      </c>
      <c r="X159" s="95" t="s">
        <v>2833</v>
      </c>
      <c r="Y159" s="248" t="s">
        <v>3122</v>
      </c>
      <c r="Z159" s="248" t="s">
        <v>2238</v>
      </c>
      <c r="AA159" s="248" t="s">
        <v>3123</v>
      </c>
      <c r="AD159" s="247">
        <v>1.18114833E8</v>
      </c>
      <c r="AE159" s="247">
        <v>3.82365835E8</v>
      </c>
      <c r="AF159" s="112"/>
      <c r="AG159" s="112"/>
      <c r="AH159" s="112"/>
      <c r="AI159" s="112"/>
      <c r="AJ159" s="112"/>
      <c r="AK159" s="112"/>
      <c r="AL159" s="247">
        <v>1.0</v>
      </c>
      <c r="AM159" s="95" t="s">
        <v>2240</v>
      </c>
      <c r="AN159" s="95" t="s">
        <v>2241</v>
      </c>
      <c r="AO159" s="95" t="s">
        <v>1637</v>
      </c>
      <c r="AP159" s="95" t="s">
        <v>1649</v>
      </c>
      <c r="AQ159" s="95" t="s">
        <v>1650</v>
      </c>
      <c r="AR159" s="95" t="s">
        <v>1651</v>
      </c>
      <c r="AT159" s="112"/>
      <c r="AU159" s="112"/>
      <c r="AV159" s="112"/>
      <c r="AW159" s="112"/>
      <c r="AX159" s="112"/>
    </row>
    <row r="160">
      <c r="A160" s="247">
        <v>594473.0</v>
      </c>
      <c r="B160" s="95" t="s">
        <v>3124</v>
      </c>
      <c r="C160" s="95" t="s">
        <v>3125</v>
      </c>
      <c r="D160" s="95" t="s">
        <v>3126</v>
      </c>
      <c r="E160" s="247">
        <v>309789.0</v>
      </c>
      <c r="F160" s="95" t="s">
        <v>3127</v>
      </c>
      <c r="G160" s="95" t="s">
        <v>2231</v>
      </c>
      <c r="J160" s="247">
        <v>55.0</v>
      </c>
      <c r="K160" s="112"/>
      <c r="L160" s="112"/>
      <c r="M160" s="112"/>
      <c r="N160" s="112"/>
      <c r="O160" s="112"/>
      <c r="P160" s="112"/>
      <c r="Q160" s="95" t="s">
        <v>1638</v>
      </c>
      <c r="R160" s="112"/>
      <c r="S160" s="95" t="s">
        <v>2829</v>
      </c>
      <c r="U160" s="95" t="s">
        <v>2830</v>
      </c>
      <c r="V160" s="95" t="s">
        <v>2831</v>
      </c>
      <c r="W160" s="95" t="s">
        <v>2832</v>
      </c>
      <c r="X160" s="95" t="s">
        <v>2833</v>
      </c>
      <c r="Y160" s="248" t="s">
        <v>3128</v>
      </c>
      <c r="Z160" s="248" t="s">
        <v>2238</v>
      </c>
      <c r="AA160" s="248" t="s">
        <v>3129</v>
      </c>
      <c r="AD160" s="247">
        <v>1.18115152E8</v>
      </c>
      <c r="AE160" s="247">
        <v>3.8236585E8</v>
      </c>
      <c r="AF160" s="112"/>
      <c r="AG160" s="112"/>
      <c r="AH160" s="112"/>
      <c r="AI160" s="112"/>
      <c r="AJ160" s="112"/>
      <c r="AK160" s="112"/>
      <c r="AL160" s="247">
        <v>1.0</v>
      </c>
      <c r="AM160" s="95" t="s">
        <v>2240</v>
      </c>
      <c r="AN160" s="95" t="s">
        <v>2241</v>
      </c>
      <c r="AO160" s="95" t="s">
        <v>1637</v>
      </c>
      <c r="AP160" s="95" t="s">
        <v>1649</v>
      </c>
      <c r="AQ160" s="95" t="s">
        <v>1650</v>
      </c>
      <c r="AR160" s="95" t="s">
        <v>1651</v>
      </c>
      <c r="AT160" s="112"/>
      <c r="AU160" s="112"/>
      <c r="AV160" s="112"/>
      <c r="AW160" s="112"/>
      <c r="AX160" s="112"/>
    </row>
    <row r="161">
      <c r="A161" s="247">
        <v>594477.0</v>
      </c>
      <c r="B161" s="95" t="s">
        <v>3130</v>
      </c>
      <c r="C161" s="95" t="s">
        <v>3131</v>
      </c>
      <c r="D161" s="95" t="s">
        <v>3132</v>
      </c>
      <c r="E161" s="247">
        <v>309790.0</v>
      </c>
      <c r="F161" s="95" t="s">
        <v>3133</v>
      </c>
      <c r="G161" s="95" t="s">
        <v>2231</v>
      </c>
      <c r="J161" s="247">
        <v>55.0</v>
      </c>
      <c r="K161" s="112"/>
      <c r="L161" s="112"/>
      <c r="M161" s="112"/>
      <c r="N161" s="112"/>
      <c r="O161" s="112"/>
      <c r="P161" s="112"/>
      <c r="Q161" s="95" t="s">
        <v>1638</v>
      </c>
      <c r="R161" s="112"/>
      <c r="S161" s="95" t="s">
        <v>2829</v>
      </c>
      <c r="U161" s="95" t="s">
        <v>2830</v>
      </c>
      <c r="V161" s="95" t="s">
        <v>2831</v>
      </c>
      <c r="W161" s="95" t="s">
        <v>2832</v>
      </c>
      <c r="X161" s="95" t="s">
        <v>2833</v>
      </c>
      <c r="Y161" s="248" t="s">
        <v>3134</v>
      </c>
      <c r="Z161" s="248" t="s">
        <v>2238</v>
      </c>
      <c r="AA161" s="248" t="s">
        <v>3135</v>
      </c>
      <c r="AD161" s="247">
        <v>1.1811456E8</v>
      </c>
      <c r="AE161" s="247">
        <v>3.82365851E8</v>
      </c>
      <c r="AF161" s="112"/>
      <c r="AG161" s="112"/>
      <c r="AH161" s="112"/>
      <c r="AI161" s="112"/>
      <c r="AJ161" s="112"/>
      <c r="AK161" s="112"/>
      <c r="AL161" s="247">
        <v>1.0</v>
      </c>
      <c r="AM161" s="95" t="s">
        <v>2240</v>
      </c>
      <c r="AN161" s="95" t="s">
        <v>2241</v>
      </c>
      <c r="AO161" s="95" t="s">
        <v>1637</v>
      </c>
      <c r="AP161" s="95" t="s">
        <v>1649</v>
      </c>
      <c r="AQ161" s="95" t="s">
        <v>1650</v>
      </c>
      <c r="AR161" s="95" t="s">
        <v>1651</v>
      </c>
      <c r="AT161" s="112"/>
      <c r="AU161" s="112"/>
      <c r="AV161" s="112"/>
      <c r="AW161" s="112"/>
      <c r="AX161" s="112"/>
    </row>
    <row r="162">
      <c r="A162" s="247">
        <v>594485.0</v>
      </c>
      <c r="B162" s="95" t="s">
        <v>3136</v>
      </c>
      <c r="C162" s="95" t="s">
        <v>3137</v>
      </c>
      <c r="D162" s="95" t="s">
        <v>3138</v>
      </c>
      <c r="E162" s="247">
        <v>309792.0</v>
      </c>
      <c r="F162" s="95" t="s">
        <v>3139</v>
      </c>
      <c r="G162" s="95" t="s">
        <v>2231</v>
      </c>
      <c r="J162" s="247">
        <v>55.0</v>
      </c>
      <c r="K162" s="112"/>
      <c r="L162" s="112"/>
      <c r="M162" s="112"/>
      <c r="N162" s="112"/>
      <c r="O162" s="112"/>
      <c r="P162" s="112"/>
      <c r="Q162" s="95" t="s">
        <v>1638</v>
      </c>
      <c r="R162" s="112"/>
      <c r="S162" s="95" t="s">
        <v>2829</v>
      </c>
      <c r="U162" s="95" t="s">
        <v>2830</v>
      </c>
      <c r="V162" s="95" t="s">
        <v>2831</v>
      </c>
      <c r="W162" s="95" t="s">
        <v>2832</v>
      </c>
      <c r="X162" s="95" t="s">
        <v>2833</v>
      </c>
      <c r="Y162" s="248" t="s">
        <v>3140</v>
      </c>
      <c r="Z162" s="248" t="s">
        <v>2238</v>
      </c>
      <c r="AA162" s="248" t="s">
        <v>3141</v>
      </c>
      <c r="AD162" s="247">
        <v>1.18115884E8</v>
      </c>
      <c r="AE162" s="247">
        <v>3.82365853E8</v>
      </c>
      <c r="AF162" s="112"/>
      <c r="AG162" s="112"/>
      <c r="AH162" s="112"/>
      <c r="AI162" s="112"/>
      <c r="AJ162" s="112"/>
      <c r="AK162" s="112"/>
      <c r="AL162" s="247">
        <v>1.0</v>
      </c>
      <c r="AM162" s="95" t="s">
        <v>2240</v>
      </c>
      <c r="AN162" s="95" t="s">
        <v>2241</v>
      </c>
      <c r="AO162" s="95" t="s">
        <v>1637</v>
      </c>
      <c r="AP162" s="95" t="s">
        <v>1649</v>
      </c>
      <c r="AQ162" s="95" t="s">
        <v>1650</v>
      </c>
      <c r="AR162" s="95" t="s">
        <v>1651</v>
      </c>
      <c r="AT162" s="112"/>
      <c r="AU162" s="112"/>
      <c r="AV162" s="112"/>
      <c r="AW162" s="112"/>
      <c r="AX162" s="112"/>
    </row>
    <row r="163">
      <c r="A163" s="247">
        <v>594559.0</v>
      </c>
      <c r="B163" s="95" t="s">
        <v>3142</v>
      </c>
      <c r="C163" s="95" t="s">
        <v>3143</v>
      </c>
      <c r="D163" s="95" t="s">
        <v>3144</v>
      </c>
      <c r="E163" s="247">
        <v>309808.0</v>
      </c>
      <c r="F163" s="95" t="s">
        <v>3145</v>
      </c>
      <c r="G163" s="95" t="s">
        <v>2231</v>
      </c>
      <c r="J163" s="247">
        <v>55.0</v>
      </c>
      <c r="K163" s="112"/>
      <c r="L163" s="112"/>
      <c r="M163" s="112"/>
      <c r="N163" s="112"/>
      <c r="O163" s="112"/>
      <c r="P163" s="112"/>
      <c r="Q163" s="95" t="s">
        <v>1638</v>
      </c>
      <c r="R163" s="112"/>
      <c r="S163" s="95" t="s">
        <v>2829</v>
      </c>
      <c r="U163" s="95" t="s">
        <v>2830</v>
      </c>
      <c r="V163" s="95" t="s">
        <v>2831</v>
      </c>
      <c r="W163" s="95" t="s">
        <v>2832</v>
      </c>
      <c r="X163" s="95" t="s">
        <v>2833</v>
      </c>
      <c r="Y163" s="248" t="s">
        <v>3146</v>
      </c>
      <c r="Z163" s="248" t="s">
        <v>2238</v>
      </c>
      <c r="AA163" s="248" t="s">
        <v>3147</v>
      </c>
      <c r="AD163" s="247">
        <v>1.18114537E8</v>
      </c>
      <c r="AE163" s="247">
        <v>3.82365869E8</v>
      </c>
      <c r="AF163" s="112"/>
      <c r="AG163" s="112"/>
      <c r="AH163" s="112"/>
      <c r="AI163" s="112"/>
      <c r="AJ163" s="112"/>
      <c r="AK163" s="112"/>
      <c r="AL163" s="247">
        <v>1.0</v>
      </c>
      <c r="AM163" s="95" t="s">
        <v>2240</v>
      </c>
      <c r="AN163" s="95" t="s">
        <v>2241</v>
      </c>
      <c r="AO163" s="95" t="s">
        <v>1637</v>
      </c>
      <c r="AP163" s="95" t="s">
        <v>1649</v>
      </c>
      <c r="AQ163" s="95" t="s">
        <v>1650</v>
      </c>
      <c r="AR163" s="95" t="s">
        <v>1651</v>
      </c>
      <c r="AT163" s="112"/>
      <c r="AU163" s="112"/>
      <c r="AV163" s="112"/>
      <c r="AW163" s="112"/>
      <c r="AX163" s="112"/>
    </row>
    <row r="164">
      <c r="A164" s="247">
        <v>594563.0</v>
      </c>
      <c r="B164" s="95" t="s">
        <v>3148</v>
      </c>
      <c r="C164" s="95" t="s">
        <v>3149</v>
      </c>
      <c r="D164" s="95" t="s">
        <v>3150</v>
      </c>
      <c r="E164" s="247">
        <v>309809.0</v>
      </c>
      <c r="F164" s="95" t="s">
        <v>3151</v>
      </c>
      <c r="G164" s="95" t="s">
        <v>2231</v>
      </c>
      <c r="J164" s="247">
        <v>55.0</v>
      </c>
      <c r="K164" s="112"/>
      <c r="L164" s="112"/>
      <c r="M164" s="112"/>
      <c r="N164" s="112"/>
      <c r="O164" s="112"/>
      <c r="P164" s="112"/>
      <c r="Q164" s="95" t="s">
        <v>1638</v>
      </c>
      <c r="R164" s="112"/>
      <c r="S164" s="95" t="s">
        <v>2829</v>
      </c>
      <c r="U164" s="95" t="s">
        <v>2830</v>
      </c>
      <c r="V164" s="95" t="s">
        <v>2831</v>
      </c>
      <c r="W164" s="95" t="s">
        <v>2832</v>
      </c>
      <c r="X164" s="95" t="s">
        <v>2833</v>
      </c>
      <c r="Y164" s="248" t="s">
        <v>3152</v>
      </c>
      <c r="Z164" s="248" t="s">
        <v>2238</v>
      </c>
      <c r="AA164" s="248" t="s">
        <v>3153</v>
      </c>
      <c r="AD164" s="247">
        <v>1.18114448E8</v>
      </c>
      <c r="AE164" s="247">
        <v>3.8236587E8</v>
      </c>
      <c r="AF164" s="112"/>
      <c r="AG164" s="112"/>
      <c r="AH164" s="112"/>
      <c r="AI164" s="112"/>
      <c r="AJ164" s="112"/>
      <c r="AK164" s="112"/>
      <c r="AL164" s="247">
        <v>1.0</v>
      </c>
      <c r="AM164" s="95" t="s">
        <v>2240</v>
      </c>
      <c r="AN164" s="95" t="s">
        <v>2241</v>
      </c>
      <c r="AO164" s="95" t="s">
        <v>1637</v>
      </c>
      <c r="AP164" s="95" t="s">
        <v>1649</v>
      </c>
      <c r="AQ164" s="95" t="s">
        <v>1650</v>
      </c>
      <c r="AR164" s="95" t="s">
        <v>1651</v>
      </c>
      <c r="AT164" s="112"/>
      <c r="AU164" s="112"/>
      <c r="AV164" s="112"/>
      <c r="AW164" s="112"/>
      <c r="AX164" s="112"/>
    </row>
    <row r="165">
      <c r="A165" s="247">
        <v>594567.0</v>
      </c>
      <c r="B165" s="95" t="s">
        <v>3154</v>
      </c>
      <c r="C165" s="95" t="s">
        <v>3155</v>
      </c>
      <c r="D165" s="95" t="s">
        <v>3156</v>
      </c>
      <c r="E165" s="247">
        <v>309810.0</v>
      </c>
      <c r="F165" s="95" t="s">
        <v>3157</v>
      </c>
      <c r="G165" s="95" t="s">
        <v>2231</v>
      </c>
      <c r="J165" s="247">
        <v>55.0</v>
      </c>
      <c r="K165" s="112"/>
      <c r="L165" s="112"/>
      <c r="M165" s="112"/>
      <c r="N165" s="112"/>
      <c r="O165" s="112"/>
      <c r="P165" s="112"/>
      <c r="Q165" s="95" t="s">
        <v>1638</v>
      </c>
      <c r="R165" s="112"/>
      <c r="S165" s="95" t="s">
        <v>2829</v>
      </c>
      <c r="U165" s="95" t="s">
        <v>2830</v>
      </c>
      <c r="V165" s="95" t="s">
        <v>2831</v>
      </c>
      <c r="W165" s="95" t="s">
        <v>2832</v>
      </c>
      <c r="X165" s="95" t="s">
        <v>2833</v>
      </c>
      <c r="Y165" s="248" t="s">
        <v>3158</v>
      </c>
      <c r="Z165" s="248" t="s">
        <v>2238</v>
      </c>
      <c r="AA165" s="248" t="s">
        <v>3159</v>
      </c>
      <c r="AD165" s="247">
        <v>1.18114643E8</v>
      </c>
      <c r="AE165" s="247">
        <v>3.82365871E8</v>
      </c>
      <c r="AF165" s="112"/>
      <c r="AG165" s="112"/>
      <c r="AH165" s="112"/>
      <c r="AI165" s="112"/>
      <c r="AJ165" s="112"/>
      <c r="AK165" s="112"/>
      <c r="AL165" s="247">
        <v>1.0</v>
      </c>
      <c r="AM165" s="95" t="s">
        <v>2240</v>
      </c>
      <c r="AN165" s="95" t="s">
        <v>2241</v>
      </c>
      <c r="AO165" s="95" t="s">
        <v>1637</v>
      </c>
      <c r="AP165" s="95" t="s">
        <v>1649</v>
      </c>
      <c r="AQ165" s="95" t="s">
        <v>1650</v>
      </c>
      <c r="AR165" s="95" t="s">
        <v>1651</v>
      </c>
      <c r="AT165" s="112"/>
      <c r="AU165" s="112"/>
      <c r="AV165" s="112"/>
      <c r="AW165" s="112"/>
      <c r="AX165" s="112"/>
    </row>
    <row r="166">
      <c r="A166" s="247">
        <v>594599.0</v>
      </c>
      <c r="B166" s="95" t="s">
        <v>3160</v>
      </c>
      <c r="C166" s="95" t="s">
        <v>3161</v>
      </c>
      <c r="D166" s="95" t="s">
        <v>3162</v>
      </c>
      <c r="E166" s="247">
        <v>309817.0</v>
      </c>
      <c r="F166" s="95" t="s">
        <v>3163</v>
      </c>
      <c r="G166" s="95" t="s">
        <v>2231</v>
      </c>
      <c r="J166" s="247">
        <v>55.0</v>
      </c>
      <c r="K166" s="112"/>
      <c r="L166" s="112"/>
      <c r="M166" s="112"/>
      <c r="N166" s="112"/>
      <c r="O166" s="112"/>
      <c r="P166" s="112"/>
      <c r="Q166" s="95" t="s">
        <v>1638</v>
      </c>
      <c r="R166" s="112"/>
      <c r="S166" s="95" t="s">
        <v>2829</v>
      </c>
      <c r="U166" s="95" t="s">
        <v>2830</v>
      </c>
      <c r="V166" s="95" t="s">
        <v>2831</v>
      </c>
      <c r="W166" s="95" t="s">
        <v>2832</v>
      </c>
      <c r="X166" s="95" t="s">
        <v>2833</v>
      </c>
      <c r="Y166" s="248" t="s">
        <v>3164</v>
      </c>
      <c r="Z166" s="248" t="s">
        <v>2238</v>
      </c>
      <c r="AA166" s="248" t="s">
        <v>3165</v>
      </c>
      <c r="AD166" s="247">
        <v>1.18114744E8</v>
      </c>
      <c r="AE166" s="247">
        <v>3.82365878E8</v>
      </c>
      <c r="AF166" s="112"/>
      <c r="AG166" s="112"/>
      <c r="AH166" s="112"/>
      <c r="AI166" s="112"/>
      <c r="AJ166" s="112"/>
      <c r="AK166" s="112"/>
      <c r="AL166" s="247">
        <v>1.0</v>
      </c>
      <c r="AM166" s="95" t="s">
        <v>2240</v>
      </c>
      <c r="AN166" s="95" t="s">
        <v>2241</v>
      </c>
      <c r="AO166" s="95" t="s">
        <v>1637</v>
      </c>
      <c r="AP166" s="95" t="s">
        <v>1649</v>
      </c>
      <c r="AQ166" s="95" t="s">
        <v>1650</v>
      </c>
      <c r="AR166" s="95" t="s">
        <v>1651</v>
      </c>
      <c r="AT166" s="112"/>
      <c r="AU166" s="112"/>
      <c r="AV166" s="112"/>
      <c r="AW166" s="112"/>
      <c r="AX166" s="112"/>
    </row>
    <row r="167">
      <c r="A167" s="247">
        <v>594603.0</v>
      </c>
      <c r="B167" s="95" t="s">
        <v>3166</v>
      </c>
      <c r="C167" s="95" t="s">
        <v>3167</v>
      </c>
      <c r="D167" s="95" t="s">
        <v>3168</v>
      </c>
      <c r="E167" s="247">
        <v>309818.0</v>
      </c>
      <c r="F167" s="95" t="s">
        <v>3169</v>
      </c>
      <c r="G167" s="95" t="s">
        <v>2231</v>
      </c>
      <c r="J167" s="247">
        <v>55.0</v>
      </c>
      <c r="K167" s="112"/>
      <c r="L167" s="112"/>
      <c r="M167" s="112"/>
      <c r="N167" s="112"/>
      <c r="O167" s="112"/>
      <c r="P167" s="112"/>
      <c r="Q167" s="95" t="s">
        <v>1638</v>
      </c>
      <c r="R167" s="112"/>
      <c r="S167" s="95" t="s">
        <v>2829</v>
      </c>
      <c r="U167" s="95" t="s">
        <v>2830</v>
      </c>
      <c r="V167" s="95" t="s">
        <v>2831</v>
      </c>
      <c r="W167" s="95" t="s">
        <v>2832</v>
      </c>
      <c r="X167" s="95" t="s">
        <v>2833</v>
      </c>
      <c r="Y167" s="248" t="s">
        <v>3170</v>
      </c>
      <c r="Z167" s="248" t="s">
        <v>2238</v>
      </c>
      <c r="AA167" s="248" t="s">
        <v>3171</v>
      </c>
      <c r="AD167" s="247">
        <v>1.18114657E8</v>
      </c>
      <c r="AE167" s="247">
        <v>3.82365879E8</v>
      </c>
      <c r="AF167" s="112"/>
      <c r="AG167" s="112"/>
      <c r="AH167" s="112"/>
      <c r="AI167" s="112"/>
      <c r="AJ167" s="112"/>
      <c r="AK167" s="112"/>
      <c r="AL167" s="247">
        <v>1.0</v>
      </c>
      <c r="AM167" s="95" t="s">
        <v>2240</v>
      </c>
      <c r="AN167" s="95" t="s">
        <v>2241</v>
      </c>
      <c r="AO167" s="95" t="s">
        <v>1637</v>
      </c>
      <c r="AP167" s="95" t="s">
        <v>1649</v>
      </c>
      <c r="AQ167" s="95" t="s">
        <v>1650</v>
      </c>
      <c r="AR167" s="95" t="s">
        <v>1651</v>
      </c>
      <c r="AT167" s="112"/>
      <c r="AU167" s="112"/>
      <c r="AV167" s="112"/>
      <c r="AW167" s="112"/>
      <c r="AX167" s="112"/>
    </row>
    <row r="168">
      <c r="A168" s="247">
        <v>594607.0</v>
      </c>
      <c r="B168" s="95" t="s">
        <v>3172</v>
      </c>
      <c r="C168" s="95" t="s">
        <v>3173</v>
      </c>
      <c r="D168" s="95" t="s">
        <v>3174</v>
      </c>
      <c r="E168" s="247">
        <v>309819.0</v>
      </c>
      <c r="F168" s="95" t="s">
        <v>3175</v>
      </c>
      <c r="G168" s="95" t="s">
        <v>2231</v>
      </c>
      <c r="J168" s="247">
        <v>55.0</v>
      </c>
      <c r="K168" s="112"/>
      <c r="L168" s="112"/>
      <c r="M168" s="112"/>
      <c r="N168" s="112"/>
      <c r="O168" s="112"/>
      <c r="P168" s="112"/>
      <c r="Q168" s="95" t="s">
        <v>1638</v>
      </c>
      <c r="R168" s="112"/>
      <c r="S168" s="95" t="s">
        <v>2829</v>
      </c>
      <c r="U168" s="95" t="s">
        <v>2830</v>
      </c>
      <c r="V168" s="95" t="s">
        <v>2831</v>
      </c>
      <c r="W168" s="95" t="s">
        <v>2832</v>
      </c>
      <c r="X168" s="95" t="s">
        <v>2833</v>
      </c>
      <c r="Y168" s="248" t="s">
        <v>3176</v>
      </c>
      <c r="Z168" s="248" t="s">
        <v>2238</v>
      </c>
      <c r="AA168" s="248" t="s">
        <v>3177</v>
      </c>
      <c r="AD168" s="247">
        <v>1.18114896E8</v>
      </c>
      <c r="AE168" s="247">
        <v>3.8236588E8</v>
      </c>
      <c r="AF168" s="112"/>
      <c r="AG168" s="112"/>
      <c r="AH168" s="112"/>
      <c r="AI168" s="112"/>
      <c r="AJ168" s="112"/>
      <c r="AK168" s="112"/>
      <c r="AL168" s="247">
        <v>1.0</v>
      </c>
      <c r="AM168" s="95" t="s">
        <v>2240</v>
      </c>
      <c r="AN168" s="95" t="s">
        <v>2241</v>
      </c>
      <c r="AO168" s="95" t="s">
        <v>1637</v>
      </c>
      <c r="AP168" s="95" t="s">
        <v>1649</v>
      </c>
      <c r="AQ168" s="95" t="s">
        <v>1650</v>
      </c>
      <c r="AR168" s="95" t="s">
        <v>1651</v>
      </c>
      <c r="AT168" s="112"/>
      <c r="AU168" s="112"/>
      <c r="AV168" s="112"/>
      <c r="AW168" s="112"/>
      <c r="AX168" s="112"/>
    </row>
    <row r="169">
      <c r="A169" s="247">
        <v>594611.0</v>
      </c>
      <c r="B169" s="95" t="s">
        <v>3178</v>
      </c>
      <c r="C169" s="95" t="s">
        <v>3179</v>
      </c>
      <c r="D169" s="95" t="s">
        <v>3180</v>
      </c>
      <c r="E169" s="247">
        <v>309820.0</v>
      </c>
      <c r="F169" s="95" t="s">
        <v>3181</v>
      </c>
      <c r="G169" s="95" t="s">
        <v>2231</v>
      </c>
      <c r="J169" s="247">
        <v>55.0</v>
      </c>
      <c r="K169" s="112"/>
      <c r="L169" s="112"/>
      <c r="M169" s="112"/>
      <c r="N169" s="112"/>
      <c r="O169" s="112"/>
      <c r="P169" s="112"/>
      <c r="Q169" s="95" t="s">
        <v>1638</v>
      </c>
      <c r="R169" s="112"/>
      <c r="S169" s="95" t="s">
        <v>2829</v>
      </c>
      <c r="U169" s="95" t="s">
        <v>2830</v>
      </c>
      <c r="V169" s="95" t="s">
        <v>2831</v>
      </c>
      <c r="W169" s="95" t="s">
        <v>2832</v>
      </c>
      <c r="X169" s="95" t="s">
        <v>2833</v>
      </c>
      <c r="Y169" s="248" t="s">
        <v>3182</v>
      </c>
      <c r="Z169" s="248" t="s">
        <v>2238</v>
      </c>
      <c r="AA169" s="248" t="s">
        <v>3183</v>
      </c>
      <c r="AD169" s="247">
        <v>1.18115015E8</v>
      </c>
      <c r="AE169" s="247">
        <v>3.82365881E8</v>
      </c>
      <c r="AF169" s="112"/>
      <c r="AG169" s="112"/>
      <c r="AH169" s="112"/>
      <c r="AI169" s="112"/>
      <c r="AJ169" s="112"/>
      <c r="AK169" s="112"/>
      <c r="AL169" s="247">
        <v>1.0</v>
      </c>
      <c r="AM169" s="95" t="s">
        <v>2240</v>
      </c>
      <c r="AN169" s="95" t="s">
        <v>2241</v>
      </c>
      <c r="AO169" s="95" t="s">
        <v>1637</v>
      </c>
      <c r="AP169" s="95" t="s">
        <v>1649</v>
      </c>
      <c r="AQ169" s="95" t="s">
        <v>1650</v>
      </c>
      <c r="AR169" s="95" t="s">
        <v>1651</v>
      </c>
      <c r="AT169" s="112"/>
      <c r="AU169" s="112"/>
      <c r="AV169" s="112"/>
      <c r="AW169" s="112"/>
      <c r="AX169" s="112"/>
    </row>
    <row r="170">
      <c r="A170" s="247">
        <v>594628.0</v>
      </c>
      <c r="B170" s="95" t="s">
        <v>3184</v>
      </c>
      <c r="C170" s="95" t="s">
        <v>3185</v>
      </c>
      <c r="D170" s="95" t="s">
        <v>3186</v>
      </c>
      <c r="E170" s="247">
        <v>309824.0</v>
      </c>
      <c r="F170" s="95" t="s">
        <v>3187</v>
      </c>
      <c r="G170" s="95" t="s">
        <v>2231</v>
      </c>
      <c r="J170" s="247">
        <v>55.0</v>
      </c>
      <c r="K170" s="112"/>
      <c r="L170" s="112"/>
      <c r="M170" s="112"/>
      <c r="N170" s="112"/>
      <c r="O170" s="112"/>
      <c r="P170" s="112"/>
      <c r="Q170" s="95" t="s">
        <v>1638</v>
      </c>
      <c r="R170" s="112"/>
      <c r="S170" s="95" t="s">
        <v>2829</v>
      </c>
      <c r="U170" s="95" t="s">
        <v>2830</v>
      </c>
      <c r="V170" s="95" t="s">
        <v>2831</v>
      </c>
      <c r="W170" s="95" t="s">
        <v>2832</v>
      </c>
      <c r="X170" s="95" t="s">
        <v>2833</v>
      </c>
      <c r="Y170" s="248" t="s">
        <v>3188</v>
      </c>
      <c r="Z170" s="248" t="s">
        <v>2238</v>
      </c>
      <c r="AA170" s="248" t="s">
        <v>3189</v>
      </c>
      <c r="AD170" s="247">
        <v>1.1811499E8</v>
      </c>
      <c r="AE170" s="247">
        <v>3.82365885E8</v>
      </c>
      <c r="AF170" s="112"/>
      <c r="AG170" s="112"/>
      <c r="AH170" s="112"/>
      <c r="AI170" s="112"/>
      <c r="AJ170" s="112"/>
      <c r="AK170" s="112"/>
      <c r="AL170" s="247">
        <v>1.0</v>
      </c>
      <c r="AM170" s="95" t="s">
        <v>2240</v>
      </c>
      <c r="AN170" s="95" t="s">
        <v>2241</v>
      </c>
      <c r="AO170" s="95" t="s">
        <v>1637</v>
      </c>
      <c r="AP170" s="95" t="s">
        <v>1649</v>
      </c>
      <c r="AQ170" s="95" t="s">
        <v>1650</v>
      </c>
      <c r="AR170" s="95" t="s">
        <v>1651</v>
      </c>
      <c r="AT170" s="112"/>
      <c r="AU170" s="112"/>
      <c r="AV170" s="112"/>
      <c r="AW170" s="112"/>
      <c r="AX170" s="112"/>
    </row>
    <row r="171">
      <c r="A171" s="247">
        <v>594637.0</v>
      </c>
      <c r="B171" s="95" t="s">
        <v>3190</v>
      </c>
      <c r="C171" s="95" t="s">
        <v>3191</v>
      </c>
      <c r="D171" s="95" t="s">
        <v>3192</v>
      </c>
      <c r="E171" s="247">
        <v>309826.0</v>
      </c>
      <c r="F171" s="95" t="s">
        <v>3193</v>
      </c>
      <c r="G171" s="95" t="s">
        <v>2231</v>
      </c>
      <c r="J171" s="247">
        <v>55.0</v>
      </c>
      <c r="K171" s="112"/>
      <c r="L171" s="112"/>
      <c r="M171" s="112"/>
      <c r="N171" s="112"/>
      <c r="O171" s="112"/>
      <c r="P171" s="112"/>
      <c r="Q171" s="95" t="s">
        <v>1638</v>
      </c>
      <c r="R171" s="112"/>
      <c r="S171" s="95" t="s">
        <v>2829</v>
      </c>
      <c r="U171" s="95" t="s">
        <v>2830</v>
      </c>
      <c r="V171" s="95" t="s">
        <v>2831</v>
      </c>
      <c r="W171" s="95" t="s">
        <v>2832</v>
      </c>
      <c r="X171" s="95" t="s">
        <v>2833</v>
      </c>
      <c r="Y171" s="248" t="s">
        <v>3194</v>
      </c>
      <c r="Z171" s="248" t="s">
        <v>2238</v>
      </c>
      <c r="AA171" s="248" t="s">
        <v>3195</v>
      </c>
      <c r="AD171" s="247">
        <v>1.18115372E8</v>
      </c>
      <c r="AE171" s="247">
        <v>3.82365887E8</v>
      </c>
      <c r="AF171" s="112"/>
      <c r="AG171" s="112"/>
      <c r="AH171" s="112"/>
      <c r="AI171" s="112"/>
      <c r="AJ171" s="95" t="s">
        <v>3196</v>
      </c>
      <c r="AK171" s="112"/>
      <c r="AL171" s="247">
        <v>1.0</v>
      </c>
      <c r="AM171" s="95" t="s">
        <v>2240</v>
      </c>
      <c r="AN171" s="95" t="s">
        <v>2241</v>
      </c>
      <c r="AO171" s="95" t="s">
        <v>1637</v>
      </c>
      <c r="AP171" s="95" t="s">
        <v>1649</v>
      </c>
      <c r="AQ171" s="95" t="s">
        <v>1650</v>
      </c>
      <c r="AR171" s="95" t="s">
        <v>1651</v>
      </c>
      <c r="AT171" s="112"/>
      <c r="AU171" s="112"/>
      <c r="AV171" s="112"/>
      <c r="AW171" s="112"/>
      <c r="AX171" s="112"/>
    </row>
    <row r="172">
      <c r="A172" s="247">
        <v>594642.0</v>
      </c>
      <c r="B172" s="95" t="s">
        <v>3197</v>
      </c>
      <c r="C172" s="95" t="s">
        <v>3198</v>
      </c>
      <c r="D172" s="95" t="s">
        <v>3199</v>
      </c>
      <c r="E172" s="247">
        <v>309827.0</v>
      </c>
      <c r="F172" s="95" t="s">
        <v>3200</v>
      </c>
      <c r="G172" s="95" t="s">
        <v>2231</v>
      </c>
      <c r="J172" s="247">
        <v>55.0</v>
      </c>
      <c r="K172" s="112"/>
      <c r="L172" s="112"/>
      <c r="M172" s="112"/>
      <c r="N172" s="112"/>
      <c r="O172" s="112"/>
      <c r="P172" s="112"/>
      <c r="Q172" s="95" t="s">
        <v>1638</v>
      </c>
      <c r="R172" s="112"/>
      <c r="S172" s="95" t="s">
        <v>2829</v>
      </c>
      <c r="U172" s="95" t="s">
        <v>2830</v>
      </c>
      <c r="V172" s="95" t="s">
        <v>2831</v>
      </c>
      <c r="W172" s="95" t="s">
        <v>2832</v>
      </c>
      <c r="X172" s="95" t="s">
        <v>2833</v>
      </c>
      <c r="Y172" s="248" t="s">
        <v>3201</v>
      </c>
      <c r="Z172" s="248" t="s">
        <v>2238</v>
      </c>
      <c r="AA172" s="248" t="s">
        <v>3202</v>
      </c>
      <c r="AD172" s="247">
        <v>1.18115243E8</v>
      </c>
      <c r="AE172" s="247">
        <v>3.82365888E8</v>
      </c>
      <c r="AF172" s="112"/>
      <c r="AG172" s="112"/>
      <c r="AH172" s="112"/>
      <c r="AI172" s="112"/>
      <c r="AJ172" s="112"/>
      <c r="AK172" s="112"/>
      <c r="AL172" s="247">
        <v>1.0</v>
      </c>
      <c r="AM172" s="95" t="s">
        <v>2240</v>
      </c>
      <c r="AN172" s="95" t="s">
        <v>2241</v>
      </c>
      <c r="AO172" s="95" t="s">
        <v>1637</v>
      </c>
      <c r="AP172" s="95" t="s">
        <v>1649</v>
      </c>
      <c r="AQ172" s="95" t="s">
        <v>1650</v>
      </c>
      <c r="AR172" s="95" t="s">
        <v>1651</v>
      </c>
      <c r="AT172" s="112"/>
      <c r="AU172" s="112"/>
      <c r="AV172" s="112"/>
      <c r="AW172" s="112"/>
      <c r="AX172" s="112"/>
    </row>
    <row r="173">
      <c r="A173" s="247">
        <v>594648.0</v>
      </c>
      <c r="B173" s="95" t="s">
        <v>3203</v>
      </c>
      <c r="C173" s="95" t="s">
        <v>3204</v>
      </c>
      <c r="D173" s="95" t="s">
        <v>3205</v>
      </c>
      <c r="E173" s="247">
        <v>309829.0</v>
      </c>
      <c r="F173" s="95" t="s">
        <v>3206</v>
      </c>
      <c r="G173" s="95" t="s">
        <v>2231</v>
      </c>
      <c r="J173" s="247">
        <v>55.0</v>
      </c>
      <c r="K173" s="112"/>
      <c r="L173" s="112"/>
      <c r="M173" s="112"/>
      <c r="N173" s="112"/>
      <c r="O173" s="112"/>
      <c r="P173" s="112"/>
      <c r="Q173" s="95" t="s">
        <v>1638</v>
      </c>
      <c r="R173" s="112"/>
      <c r="S173" s="95" t="s">
        <v>2829</v>
      </c>
      <c r="U173" s="95" t="s">
        <v>2830</v>
      </c>
      <c r="V173" s="95" t="s">
        <v>2831</v>
      </c>
      <c r="W173" s="95" t="s">
        <v>2832</v>
      </c>
      <c r="X173" s="95" t="s">
        <v>2833</v>
      </c>
      <c r="Y173" s="248" t="s">
        <v>3207</v>
      </c>
      <c r="Z173" s="248" t="s">
        <v>2238</v>
      </c>
      <c r="AA173" s="248" t="s">
        <v>3208</v>
      </c>
      <c r="AD173" s="247">
        <v>1.18115733E8</v>
      </c>
      <c r="AE173" s="247">
        <v>3.8236589E8</v>
      </c>
      <c r="AF173" s="112"/>
      <c r="AG173" s="112"/>
      <c r="AH173" s="112"/>
      <c r="AI173" s="112"/>
      <c r="AJ173" s="112"/>
      <c r="AK173" s="112"/>
      <c r="AL173" s="247">
        <v>1.0</v>
      </c>
      <c r="AM173" s="95" t="s">
        <v>2240</v>
      </c>
      <c r="AN173" s="95" t="s">
        <v>2241</v>
      </c>
      <c r="AO173" s="95" t="s">
        <v>1637</v>
      </c>
      <c r="AP173" s="95" t="s">
        <v>1649</v>
      </c>
      <c r="AQ173" s="95" t="s">
        <v>1650</v>
      </c>
      <c r="AR173" s="95" t="s">
        <v>1651</v>
      </c>
      <c r="AT173" s="112"/>
      <c r="AU173" s="112"/>
      <c r="AV173" s="112"/>
      <c r="AW173" s="112"/>
      <c r="AX173" s="112"/>
    </row>
    <row r="174">
      <c r="A174" s="247">
        <v>594658.0</v>
      </c>
      <c r="B174" s="95" t="s">
        <v>3209</v>
      </c>
      <c r="C174" s="95" t="s">
        <v>3210</v>
      </c>
      <c r="D174" s="95" t="s">
        <v>3211</v>
      </c>
      <c r="E174" s="247">
        <v>309831.0</v>
      </c>
      <c r="F174" s="95" t="s">
        <v>3212</v>
      </c>
      <c r="G174" s="95" t="s">
        <v>2231</v>
      </c>
      <c r="J174" s="247">
        <v>55.0</v>
      </c>
      <c r="K174" s="112"/>
      <c r="L174" s="112"/>
      <c r="M174" s="112"/>
      <c r="N174" s="112"/>
      <c r="O174" s="112"/>
      <c r="P174" s="112"/>
      <c r="Q174" s="95" t="s">
        <v>1638</v>
      </c>
      <c r="R174" s="112"/>
      <c r="S174" s="95" t="s">
        <v>2829</v>
      </c>
      <c r="U174" s="95" t="s">
        <v>2830</v>
      </c>
      <c r="V174" s="95" t="s">
        <v>2831</v>
      </c>
      <c r="W174" s="95" t="s">
        <v>2832</v>
      </c>
      <c r="X174" s="95" t="s">
        <v>2833</v>
      </c>
      <c r="Y174" s="248" t="s">
        <v>3213</v>
      </c>
      <c r="Z174" s="248" t="s">
        <v>2238</v>
      </c>
      <c r="AA174" s="248" t="s">
        <v>3214</v>
      </c>
      <c r="AD174" s="247">
        <v>1.18114931E8</v>
      </c>
      <c r="AE174" s="247">
        <v>3.82365892E8</v>
      </c>
      <c r="AF174" s="112"/>
      <c r="AG174" s="112"/>
      <c r="AH174" s="112"/>
      <c r="AI174" s="112"/>
      <c r="AJ174" s="112"/>
      <c r="AK174" s="112"/>
      <c r="AL174" s="247">
        <v>1.0</v>
      </c>
      <c r="AM174" s="95" t="s">
        <v>2240</v>
      </c>
      <c r="AN174" s="95" t="s">
        <v>2241</v>
      </c>
      <c r="AO174" s="95" t="s">
        <v>1637</v>
      </c>
      <c r="AP174" s="95" t="s">
        <v>1649</v>
      </c>
      <c r="AQ174" s="95" t="s">
        <v>1650</v>
      </c>
      <c r="AR174" s="95" t="s">
        <v>1651</v>
      </c>
      <c r="AT174" s="112"/>
      <c r="AU174" s="112"/>
      <c r="AV174" s="112"/>
      <c r="AW174" s="112"/>
      <c r="AX174" s="112"/>
    </row>
    <row r="175">
      <c r="A175" s="247">
        <v>594663.0</v>
      </c>
      <c r="B175" s="95" t="s">
        <v>3215</v>
      </c>
      <c r="C175" s="95" t="s">
        <v>3216</v>
      </c>
      <c r="D175" s="95" t="s">
        <v>3217</v>
      </c>
      <c r="E175" s="247">
        <v>309833.0</v>
      </c>
      <c r="F175" s="95" t="s">
        <v>3218</v>
      </c>
      <c r="G175" s="95" t="s">
        <v>2231</v>
      </c>
      <c r="J175" s="247">
        <v>55.0</v>
      </c>
      <c r="K175" s="112"/>
      <c r="L175" s="112"/>
      <c r="M175" s="112"/>
      <c r="N175" s="112"/>
      <c r="O175" s="112"/>
      <c r="P175" s="112"/>
      <c r="Q175" s="95" t="s">
        <v>1638</v>
      </c>
      <c r="R175" s="112"/>
      <c r="S175" s="95" t="s">
        <v>2829</v>
      </c>
      <c r="U175" s="95" t="s">
        <v>2830</v>
      </c>
      <c r="V175" s="95" t="s">
        <v>2831</v>
      </c>
      <c r="W175" s="95" t="s">
        <v>2832</v>
      </c>
      <c r="X175" s="95" t="s">
        <v>2833</v>
      </c>
      <c r="Y175" s="248" t="s">
        <v>3219</v>
      </c>
      <c r="Z175" s="248" t="s">
        <v>2238</v>
      </c>
      <c r="AA175" s="248" t="s">
        <v>3220</v>
      </c>
      <c r="AD175" s="247">
        <v>1.18115102E8</v>
      </c>
      <c r="AE175" s="247">
        <v>3.82365894E8</v>
      </c>
      <c r="AF175" s="112"/>
      <c r="AG175" s="112"/>
      <c r="AH175" s="112"/>
      <c r="AI175" s="112"/>
      <c r="AJ175" s="112"/>
      <c r="AK175" s="112"/>
      <c r="AL175" s="247">
        <v>1.0</v>
      </c>
      <c r="AM175" s="95" t="s">
        <v>2240</v>
      </c>
      <c r="AN175" s="95" t="s">
        <v>2241</v>
      </c>
      <c r="AO175" s="95" t="s">
        <v>1637</v>
      </c>
      <c r="AP175" s="95" t="s">
        <v>1649</v>
      </c>
      <c r="AQ175" s="95" t="s">
        <v>1650</v>
      </c>
      <c r="AR175" s="95" t="s">
        <v>1651</v>
      </c>
      <c r="AT175" s="112"/>
      <c r="AU175" s="112"/>
      <c r="AV175" s="112"/>
      <c r="AW175" s="112"/>
      <c r="AX175" s="112"/>
    </row>
    <row r="176">
      <c r="A176" s="247">
        <v>594696.0</v>
      </c>
      <c r="B176" s="95" t="s">
        <v>3221</v>
      </c>
      <c r="C176" s="95" t="s">
        <v>3222</v>
      </c>
      <c r="D176" s="95" t="s">
        <v>3223</v>
      </c>
      <c r="E176" s="247">
        <v>309841.0</v>
      </c>
      <c r="F176" s="95" t="s">
        <v>3224</v>
      </c>
      <c r="G176" s="95" t="s">
        <v>2231</v>
      </c>
      <c r="J176" s="247">
        <v>55.0</v>
      </c>
      <c r="K176" s="112"/>
      <c r="L176" s="112"/>
      <c r="M176" s="112"/>
      <c r="N176" s="112"/>
      <c r="O176" s="112"/>
      <c r="P176" s="112"/>
      <c r="Q176" s="95" t="s">
        <v>1638</v>
      </c>
      <c r="R176" s="112"/>
      <c r="S176" s="95" t="s">
        <v>2829</v>
      </c>
      <c r="U176" s="95" t="s">
        <v>2830</v>
      </c>
      <c r="V176" s="95" t="s">
        <v>2831</v>
      </c>
      <c r="W176" s="95" t="s">
        <v>2832</v>
      </c>
      <c r="X176" s="95" t="s">
        <v>2833</v>
      </c>
      <c r="Y176" s="248" t="s">
        <v>3225</v>
      </c>
      <c r="Z176" s="248" t="s">
        <v>2238</v>
      </c>
      <c r="AA176" s="248" t="s">
        <v>3226</v>
      </c>
      <c r="AD176" s="247">
        <v>1.18114994E8</v>
      </c>
      <c r="AE176" s="247">
        <v>3.82365902E8</v>
      </c>
      <c r="AF176" s="112"/>
      <c r="AG176" s="112"/>
      <c r="AH176" s="112"/>
      <c r="AI176" s="112"/>
      <c r="AJ176" s="112"/>
      <c r="AK176" s="112"/>
      <c r="AL176" s="247">
        <v>1.0</v>
      </c>
      <c r="AM176" s="95" t="s">
        <v>2240</v>
      </c>
      <c r="AN176" s="95" t="s">
        <v>2241</v>
      </c>
      <c r="AO176" s="95" t="s">
        <v>1637</v>
      </c>
      <c r="AP176" s="95" t="s">
        <v>1649</v>
      </c>
      <c r="AQ176" s="95" t="s">
        <v>1650</v>
      </c>
      <c r="AR176" s="95" t="s">
        <v>1651</v>
      </c>
      <c r="AT176" s="112"/>
      <c r="AU176" s="112"/>
      <c r="AV176" s="112"/>
      <c r="AW176" s="112"/>
      <c r="AX176" s="112"/>
    </row>
    <row r="177">
      <c r="A177" s="247">
        <v>594699.0</v>
      </c>
      <c r="B177" s="95" t="s">
        <v>3227</v>
      </c>
      <c r="C177" s="95" t="s">
        <v>3228</v>
      </c>
      <c r="D177" s="95" t="s">
        <v>3229</v>
      </c>
      <c r="E177" s="247">
        <v>309842.0</v>
      </c>
      <c r="F177" s="95" t="s">
        <v>3230</v>
      </c>
      <c r="G177" s="95" t="s">
        <v>2231</v>
      </c>
      <c r="J177" s="247">
        <v>55.0</v>
      </c>
      <c r="K177" s="112"/>
      <c r="L177" s="112"/>
      <c r="M177" s="112"/>
      <c r="N177" s="112"/>
      <c r="O177" s="112"/>
      <c r="P177" s="112"/>
      <c r="Q177" s="95" t="s">
        <v>1638</v>
      </c>
      <c r="R177" s="112"/>
      <c r="S177" s="95" t="s">
        <v>2829</v>
      </c>
      <c r="U177" s="95" t="s">
        <v>2830</v>
      </c>
      <c r="V177" s="95" t="s">
        <v>2831</v>
      </c>
      <c r="W177" s="95" t="s">
        <v>2832</v>
      </c>
      <c r="X177" s="95" t="s">
        <v>2833</v>
      </c>
      <c r="Y177" s="248" t="s">
        <v>3231</v>
      </c>
      <c r="Z177" s="248" t="s">
        <v>2238</v>
      </c>
      <c r="AA177" s="248" t="s">
        <v>3232</v>
      </c>
      <c r="AD177" s="247">
        <v>1.18114505E8</v>
      </c>
      <c r="AE177" s="247">
        <v>3.82365903E8</v>
      </c>
      <c r="AF177" s="112"/>
      <c r="AG177" s="112"/>
      <c r="AH177" s="112"/>
      <c r="AI177" s="112"/>
      <c r="AJ177" s="112"/>
      <c r="AK177" s="112"/>
      <c r="AL177" s="247">
        <v>1.0</v>
      </c>
      <c r="AM177" s="95" t="s">
        <v>2240</v>
      </c>
      <c r="AN177" s="95" t="s">
        <v>2241</v>
      </c>
      <c r="AO177" s="95" t="s">
        <v>1637</v>
      </c>
      <c r="AP177" s="95" t="s">
        <v>1649</v>
      </c>
      <c r="AQ177" s="95" t="s">
        <v>1650</v>
      </c>
      <c r="AR177" s="95" t="s">
        <v>1651</v>
      </c>
      <c r="AT177" s="112"/>
      <c r="AU177" s="112"/>
      <c r="AV177" s="112"/>
      <c r="AW177" s="112"/>
      <c r="AX177" s="112"/>
    </row>
    <row r="178">
      <c r="A178" s="247">
        <v>594702.0</v>
      </c>
      <c r="B178" s="95" t="s">
        <v>3233</v>
      </c>
      <c r="C178" s="95" t="s">
        <v>3234</v>
      </c>
      <c r="D178" s="95" t="s">
        <v>3235</v>
      </c>
      <c r="E178" s="247">
        <v>309843.0</v>
      </c>
      <c r="F178" s="95" t="s">
        <v>3236</v>
      </c>
      <c r="G178" s="95" t="s">
        <v>2231</v>
      </c>
      <c r="J178" s="247">
        <v>55.0</v>
      </c>
      <c r="K178" s="112"/>
      <c r="L178" s="112"/>
      <c r="M178" s="112"/>
      <c r="N178" s="112"/>
      <c r="O178" s="112"/>
      <c r="P178" s="112"/>
      <c r="Q178" s="95" t="s">
        <v>1638</v>
      </c>
      <c r="R178" s="112"/>
      <c r="S178" s="95" t="s">
        <v>2829</v>
      </c>
      <c r="U178" s="95" t="s">
        <v>2830</v>
      </c>
      <c r="V178" s="95" t="s">
        <v>2831</v>
      </c>
      <c r="W178" s="95" t="s">
        <v>2832</v>
      </c>
      <c r="X178" s="95" t="s">
        <v>2833</v>
      </c>
      <c r="Y178" s="248" t="s">
        <v>3237</v>
      </c>
      <c r="Z178" s="248" t="s">
        <v>2238</v>
      </c>
      <c r="AA178" s="248" t="s">
        <v>3238</v>
      </c>
      <c r="AD178" s="247">
        <v>1.18114827E8</v>
      </c>
      <c r="AE178" s="247">
        <v>3.82365904E8</v>
      </c>
      <c r="AF178" s="112"/>
      <c r="AG178" s="112"/>
      <c r="AH178" s="112"/>
      <c r="AI178" s="112"/>
      <c r="AJ178" s="112"/>
      <c r="AK178" s="112"/>
      <c r="AL178" s="247">
        <v>1.0</v>
      </c>
      <c r="AM178" s="95" t="s">
        <v>2240</v>
      </c>
      <c r="AN178" s="95" t="s">
        <v>2241</v>
      </c>
      <c r="AO178" s="95" t="s">
        <v>1637</v>
      </c>
      <c r="AP178" s="95" t="s">
        <v>1649</v>
      </c>
      <c r="AQ178" s="95" t="s">
        <v>1650</v>
      </c>
      <c r="AR178" s="95" t="s">
        <v>1651</v>
      </c>
      <c r="AT178" s="112"/>
      <c r="AU178" s="112"/>
      <c r="AV178" s="112"/>
      <c r="AW178" s="112"/>
      <c r="AX178" s="112"/>
    </row>
    <row r="179">
      <c r="A179" s="247">
        <v>594711.0</v>
      </c>
      <c r="B179" s="95" t="s">
        <v>3239</v>
      </c>
      <c r="C179" s="95" t="s">
        <v>3240</v>
      </c>
      <c r="D179" s="95" t="s">
        <v>3241</v>
      </c>
      <c r="E179" s="247">
        <v>309846.0</v>
      </c>
      <c r="F179" s="95" t="s">
        <v>3242</v>
      </c>
      <c r="G179" s="95" t="s">
        <v>2231</v>
      </c>
      <c r="J179" s="247">
        <v>55.0</v>
      </c>
      <c r="K179" s="112"/>
      <c r="L179" s="112"/>
      <c r="M179" s="112"/>
      <c r="N179" s="112"/>
      <c r="O179" s="112"/>
      <c r="P179" s="112"/>
      <c r="Q179" s="95" t="s">
        <v>1638</v>
      </c>
      <c r="R179" s="112"/>
      <c r="S179" s="95" t="s">
        <v>2829</v>
      </c>
      <c r="U179" s="95" t="s">
        <v>2830</v>
      </c>
      <c r="V179" s="95" t="s">
        <v>2831</v>
      </c>
      <c r="W179" s="95" t="s">
        <v>2832</v>
      </c>
      <c r="X179" s="95" t="s">
        <v>2833</v>
      </c>
      <c r="Y179" s="248" t="s">
        <v>3243</v>
      </c>
      <c r="Z179" s="248" t="s">
        <v>2238</v>
      </c>
      <c r="AA179" s="248" t="s">
        <v>3244</v>
      </c>
      <c r="AD179" s="247">
        <v>1.18114886E8</v>
      </c>
      <c r="AE179" s="247">
        <v>3.82365907E8</v>
      </c>
      <c r="AF179" s="112"/>
      <c r="AG179" s="112"/>
      <c r="AH179" s="112"/>
      <c r="AI179" s="112"/>
      <c r="AJ179" s="112"/>
      <c r="AK179" s="112"/>
      <c r="AL179" s="247">
        <v>1.0</v>
      </c>
      <c r="AM179" s="95" t="s">
        <v>2240</v>
      </c>
      <c r="AN179" s="95" t="s">
        <v>2241</v>
      </c>
      <c r="AO179" s="95" t="s">
        <v>1637</v>
      </c>
      <c r="AP179" s="95" t="s">
        <v>1649</v>
      </c>
      <c r="AQ179" s="95" t="s">
        <v>1650</v>
      </c>
      <c r="AR179" s="95" t="s">
        <v>1651</v>
      </c>
      <c r="AT179" s="112"/>
      <c r="AU179" s="112"/>
      <c r="AV179" s="112"/>
      <c r="AW179" s="112"/>
      <c r="AX179" s="112"/>
    </row>
    <row r="180">
      <c r="A180" s="247">
        <v>594717.0</v>
      </c>
      <c r="B180" s="95" t="s">
        <v>3245</v>
      </c>
      <c r="C180" s="95" t="s">
        <v>3246</v>
      </c>
      <c r="D180" s="95" t="s">
        <v>3247</v>
      </c>
      <c r="E180" s="247">
        <v>309848.0</v>
      </c>
      <c r="F180" s="95" t="s">
        <v>3248</v>
      </c>
      <c r="G180" s="95" t="s">
        <v>2231</v>
      </c>
      <c r="J180" s="247">
        <v>55.0</v>
      </c>
      <c r="K180" s="112"/>
      <c r="L180" s="112"/>
      <c r="M180" s="112"/>
      <c r="N180" s="112"/>
      <c r="O180" s="112"/>
      <c r="P180" s="112"/>
      <c r="Q180" s="95" t="s">
        <v>1638</v>
      </c>
      <c r="R180" s="112"/>
      <c r="S180" s="95" t="s">
        <v>2829</v>
      </c>
      <c r="U180" s="95" t="s">
        <v>2830</v>
      </c>
      <c r="V180" s="95" t="s">
        <v>2831</v>
      </c>
      <c r="W180" s="95" t="s">
        <v>2832</v>
      </c>
      <c r="X180" s="95" t="s">
        <v>2833</v>
      </c>
      <c r="Y180" s="248" t="s">
        <v>3249</v>
      </c>
      <c r="Z180" s="248" t="s">
        <v>2238</v>
      </c>
      <c r="AA180" s="248" t="s">
        <v>3250</v>
      </c>
      <c r="AD180" s="247">
        <v>1.18115284E8</v>
      </c>
      <c r="AE180" s="247">
        <v>3.82365909E8</v>
      </c>
      <c r="AF180" s="112"/>
      <c r="AG180" s="112"/>
      <c r="AH180" s="112"/>
      <c r="AI180" s="112"/>
      <c r="AJ180" s="112"/>
      <c r="AK180" s="112"/>
      <c r="AL180" s="247">
        <v>1.0</v>
      </c>
      <c r="AM180" s="95" t="s">
        <v>2240</v>
      </c>
      <c r="AN180" s="95" t="s">
        <v>2241</v>
      </c>
      <c r="AO180" s="95" t="s">
        <v>1637</v>
      </c>
      <c r="AP180" s="95" t="s">
        <v>1649</v>
      </c>
      <c r="AQ180" s="95" t="s">
        <v>1650</v>
      </c>
      <c r="AR180" s="95" t="s">
        <v>1651</v>
      </c>
      <c r="AT180" s="112"/>
      <c r="AU180" s="112"/>
      <c r="AV180" s="112"/>
      <c r="AW180" s="112"/>
      <c r="AX180" s="112"/>
    </row>
    <row r="181">
      <c r="A181" s="247">
        <v>594723.0</v>
      </c>
      <c r="B181" s="95" t="s">
        <v>3251</v>
      </c>
      <c r="C181" s="95" t="s">
        <v>3252</v>
      </c>
      <c r="D181" s="95" t="s">
        <v>3253</v>
      </c>
      <c r="E181" s="247">
        <v>309850.0</v>
      </c>
      <c r="F181" s="95" t="s">
        <v>3254</v>
      </c>
      <c r="G181" s="95" t="s">
        <v>2231</v>
      </c>
      <c r="J181" s="247">
        <v>55.0</v>
      </c>
      <c r="K181" s="112"/>
      <c r="L181" s="112"/>
      <c r="M181" s="112"/>
      <c r="N181" s="112"/>
      <c r="O181" s="112"/>
      <c r="P181" s="112"/>
      <c r="Q181" s="95" t="s">
        <v>1638</v>
      </c>
      <c r="R181" s="112"/>
      <c r="S181" s="95" t="s">
        <v>2829</v>
      </c>
      <c r="U181" s="95" t="s">
        <v>2830</v>
      </c>
      <c r="V181" s="95" t="s">
        <v>2831</v>
      </c>
      <c r="W181" s="95" t="s">
        <v>2832</v>
      </c>
      <c r="X181" s="95" t="s">
        <v>2833</v>
      </c>
      <c r="Y181" s="248" t="s">
        <v>3255</v>
      </c>
      <c r="Z181" s="248" t="s">
        <v>2238</v>
      </c>
      <c r="AA181" s="248" t="s">
        <v>3256</v>
      </c>
      <c r="AD181" s="247">
        <v>1.1811481E8</v>
      </c>
      <c r="AE181" s="247">
        <v>3.82365911E8</v>
      </c>
      <c r="AF181" s="112"/>
      <c r="AG181" s="112"/>
      <c r="AH181" s="112"/>
      <c r="AI181" s="112"/>
      <c r="AJ181" s="112"/>
      <c r="AK181" s="112"/>
      <c r="AL181" s="247">
        <v>1.0</v>
      </c>
      <c r="AM181" s="95" t="s">
        <v>2240</v>
      </c>
      <c r="AN181" s="95" t="s">
        <v>2241</v>
      </c>
      <c r="AO181" s="95" t="s">
        <v>1637</v>
      </c>
      <c r="AP181" s="95" t="s">
        <v>1649</v>
      </c>
      <c r="AQ181" s="95" t="s">
        <v>1650</v>
      </c>
      <c r="AR181" s="95" t="s">
        <v>1651</v>
      </c>
      <c r="AT181" s="112"/>
      <c r="AU181" s="112"/>
      <c r="AV181" s="112"/>
      <c r="AW181" s="112"/>
      <c r="AX181" s="112"/>
    </row>
    <row r="182">
      <c r="A182" s="247">
        <v>594743.0</v>
      </c>
      <c r="B182" s="95" t="s">
        <v>3257</v>
      </c>
      <c r="C182" s="95" t="s">
        <v>3258</v>
      </c>
      <c r="D182" s="95" t="s">
        <v>3259</v>
      </c>
      <c r="E182" s="247">
        <v>309855.0</v>
      </c>
      <c r="F182" s="95" t="s">
        <v>3260</v>
      </c>
      <c r="G182" s="95" t="s">
        <v>2231</v>
      </c>
      <c r="J182" s="247">
        <v>55.0</v>
      </c>
      <c r="K182" s="112"/>
      <c r="L182" s="112"/>
      <c r="M182" s="112"/>
      <c r="N182" s="112"/>
      <c r="O182" s="112"/>
      <c r="P182" s="112"/>
      <c r="Q182" s="95" t="s">
        <v>1638</v>
      </c>
      <c r="R182" s="112"/>
      <c r="S182" s="95" t="s">
        <v>2829</v>
      </c>
      <c r="U182" s="95" t="s">
        <v>2830</v>
      </c>
      <c r="V182" s="95" t="s">
        <v>2831</v>
      </c>
      <c r="W182" s="95" t="s">
        <v>2832</v>
      </c>
      <c r="X182" s="95" t="s">
        <v>2833</v>
      </c>
      <c r="Y182" s="248" t="s">
        <v>3261</v>
      </c>
      <c r="Z182" s="248" t="s">
        <v>2238</v>
      </c>
      <c r="AA182" s="248" t="s">
        <v>3262</v>
      </c>
      <c r="AD182" s="247">
        <v>1.18114507E8</v>
      </c>
      <c r="AE182" s="247">
        <v>3.82365916E8</v>
      </c>
      <c r="AF182" s="112"/>
      <c r="AG182" s="112"/>
      <c r="AH182" s="112"/>
      <c r="AI182" s="112"/>
      <c r="AJ182" s="112"/>
      <c r="AK182" s="112"/>
      <c r="AL182" s="247">
        <v>1.0</v>
      </c>
      <c r="AM182" s="95" t="s">
        <v>2240</v>
      </c>
      <c r="AN182" s="95" t="s">
        <v>2241</v>
      </c>
      <c r="AO182" s="95" t="s">
        <v>1637</v>
      </c>
      <c r="AP182" s="95" t="s">
        <v>1649</v>
      </c>
      <c r="AQ182" s="95" t="s">
        <v>1650</v>
      </c>
      <c r="AR182" s="95" t="s">
        <v>1651</v>
      </c>
      <c r="AT182" s="112"/>
      <c r="AU182" s="112"/>
      <c r="AV182" s="112"/>
      <c r="AW182" s="112"/>
      <c r="AX182" s="112"/>
    </row>
    <row r="183">
      <c r="A183" s="247">
        <v>594759.0</v>
      </c>
      <c r="B183" s="95" t="s">
        <v>3263</v>
      </c>
      <c r="C183" s="95" t="s">
        <v>3264</v>
      </c>
      <c r="D183" s="95" t="s">
        <v>3265</v>
      </c>
      <c r="E183" s="247">
        <v>309859.0</v>
      </c>
      <c r="F183" s="95" t="s">
        <v>3266</v>
      </c>
      <c r="G183" s="95" t="s">
        <v>2231</v>
      </c>
      <c r="J183" s="247">
        <v>55.0</v>
      </c>
      <c r="K183" s="112"/>
      <c r="L183" s="112"/>
      <c r="M183" s="112"/>
      <c r="N183" s="112"/>
      <c r="O183" s="112"/>
      <c r="P183" s="112"/>
      <c r="Q183" s="95" t="s">
        <v>1638</v>
      </c>
      <c r="R183" s="112"/>
      <c r="S183" s="95" t="s">
        <v>2829</v>
      </c>
      <c r="U183" s="95" t="s">
        <v>2830</v>
      </c>
      <c r="V183" s="95" t="s">
        <v>2831</v>
      </c>
      <c r="W183" s="95" t="s">
        <v>2832</v>
      </c>
      <c r="X183" s="95" t="s">
        <v>2833</v>
      </c>
      <c r="Y183" s="248" t="s">
        <v>3267</v>
      </c>
      <c r="Z183" s="248" t="s">
        <v>2238</v>
      </c>
      <c r="AA183" s="248" t="s">
        <v>3268</v>
      </c>
      <c r="AD183" s="247">
        <v>1.18114963E8</v>
      </c>
      <c r="AE183" s="247">
        <v>3.8236592E8</v>
      </c>
      <c r="AF183" s="112"/>
      <c r="AG183" s="112"/>
      <c r="AH183" s="112"/>
      <c r="AI183" s="112"/>
      <c r="AJ183" s="112"/>
      <c r="AK183" s="112"/>
      <c r="AL183" s="247">
        <v>1.0</v>
      </c>
      <c r="AM183" s="95" t="s">
        <v>2240</v>
      </c>
      <c r="AN183" s="95" t="s">
        <v>2241</v>
      </c>
      <c r="AO183" s="95" t="s">
        <v>1637</v>
      </c>
      <c r="AP183" s="95" t="s">
        <v>1649</v>
      </c>
      <c r="AQ183" s="95" t="s">
        <v>1650</v>
      </c>
      <c r="AR183" s="95" t="s">
        <v>1651</v>
      </c>
      <c r="AT183" s="112"/>
      <c r="AU183" s="112"/>
      <c r="AV183" s="112"/>
      <c r="AW183" s="112"/>
      <c r="AX183" s="112"/>
    </row>
    <row r="184">
      <c r="A184" s="247">
        <v>594764.0</v>
      </c>
      <c r="B184" s="95" t="s">
        <v>3269</v>
      </c>
      <c r="C184" s="95" t="s">
        <v>3270</v>
      </c>
      <c r="D184" s="95" t="s">
        <v>3271</v>
      </c>
      <c r="E184" s="247">
        <v>309860.0</v>
      </c>
      <c r="F184" s="95" t="s">
        <v>3272</v>
      </c>
      <c r="G184" s="95" t="s">
        <v>2231</v>
      </c>
      <c r="J184" s="247">
        <v>55.0</v>
      </c>
      <c r="K184" s="112"/>
      <c r="L184" s="112"/>
      <c r="M184" s="112"/>
      <c r="N184" s="112"/>
      <c r="O184" s="112"/>
      <c r="P184" s="112"/>
      <c r="Q184" s="95" t="s">
        <v>1638</v>
      </c>
      <c r="R184" s="112"/>
      <c r="S184" s="95" t="s">
        <v>2829</v>
      </c>
      <c r="U184" s="95" t="s">
        <v>2830</v>
      </c>
      <c r="V184" s="95" t="s">
        <v>2831</v>
      </c>
      <c r="W184" s="95" t="s">
        <v>2832</v>
      </c>
      <c r="X184" s="95" t="s">
        <v>2833</v>
      </c>
      <c r="Y184" s="248" t="s">
        <v>3273</v>
      </c>
      <c r="Z184" s="248" t="s">
        <v>2238</v>
      </c>
      <c r="AA184" s="248" t="s">
        <v>3274</v>
      </c>
      <c r="AD184" s="247">
        <v>1.18115133E8</v>
      </c>
      <c r="AE184" s="247">
        <v>3.82365921E8</v>
      </c>
      <c r="AF184" s="112"/>
      <c r="AG184" s="112"/>
      <c r="AH184" s="112"/>
      <c r="AI184" s="112"/>
      <c r="AJ184" s="112"/>
      <c r="AK184" s="112"/>
      <c r="AL184" s="247">
        <v>1.0</v>
      </c>
      <c r="AM184" s="95" t="s">
        <v>2240</v>
      </c>
      <c r="AN184" s="95" t="s">
        <v>2241</v>
      </c>
      <c r="AO184" s="95" t="s">
        <v>1637</v>
      </c>
      <c r="AP184" s="95" t="s">
        <v>1649</v>
      </c>
      <c r="AQ184" s="95" t="s">
        <v>1650</v>
      </c>
      <c r="AR184" s="95" t="s">
        <v>1651</v>
      </c>
      <c r="AT184" s="112"/>
      <c r="AU184" s="112"/>
      <c r="AV184" s="112"/>
      <c r="AW184" s="112"/>
      <c r="AX184" s="112"/>
    </row>
    <row r="185">
      <c r="A185" s="247">
        <v>594768.0</v>
      </c>
      <c r="B185" s="95" t="s">
        <v>3275</v>
      </c>
      <c r="C185" s="95" t="s">
        <v>3276</v>
      </c>
      <c r="D185" s="95" t="s">
        <v>3277</v>
      </c>
      <c r="E185" s="247">
        <v>309861.0</v>
      </c>
      <c r="F185" s="95" t="s">
        <v>3278</v>
      </c>
      <c r="G185" s="95" t="s">
        <v>2231</v>
      </c>
      <c r="J185" s="247">
        <v>55.0</v>
      </c>
      <c r="K185" s="112"/>
      <c r="L185" s="112"/>
      <c r="M185" s="112"/>
      <c r="N185" s="112"/>
      <c r="O185" s="112"/>
      <c r="P185" s="112"/>
      <c r="Q185" s="95" t="s">
        <v>1638</v>
      </c>
      <c r="R185" s="112"/>
      <c r="S185" s="95" t="s">
        <v>2829</v>
      </c>
      <c r="U185" s="95" t="s">
        <v>2830</v>
      </c>
      <c r="V185" s="95" t="s">
        <v>2831</v>
      </c>
      <c r="W185" s="95" t="s">
        <v>2832</v>
      </c>
      <c r="X185" s="95" t="s">
        <v>2833</v>
      </c>
      <c r="Y185" s="248" t="s">
        <v>3279</v>
      </c>
      <c r="Z185" s="248" t="s">
        <v>2238</v>
      </c>
      <c r="AA185" s="248" t="s">
        <v>3280</v>
      </c>
      <c r="AD185" s="247">
        <v>1.18114908E8</v>
      </c>
      <c r="AE185" s="247">
        <v>3.82365922E8</v>
      </c>
      <c r="AF185" s="112"/>
      <c r="AG185" s="112"/>
      <c r="AH185" s="112"/>
      <c r="AI185" s="112"/>
      <c r="AJ185" s="112"/>
      <c r="AK185" s="112"/>
      <c r="AL185" s="247">
        <v>1.0</v>
      </c>
      <c r="AM185" s="95" t="s">
        <v>2240</v>
      </c>
      <c r="AN185" s="95" t="s">
        <v>2241</v>
      </c>
      <c r="AO185" s="95" t="s">
        <v>1637</v>
      </c>
      <c r="AP185" s="95" t="s">
        <v>1649</v>
      </c>
      <c r="AQ185" s="95" t="s">
        <v>1650</v>
      </c>
      <c r="AR185" s="95" t="s">
        <v>1651</v>
      </c>
      <c r="AT185" s="112"/>
      <c r="AU185" s="112"/>
      <c r="AV185" s="112"/>
      <c r="AW185" s="112"/>
      <c r="AX185" s="112"/>
    </row>
    <row r="186">
      <c r="A186" s="247">
        <v>823279.0</v>
      </c>
      <c r="B186" s="95" t="s">
        <v>3281</v>
      </c>
      <c r="C186" s="95" t="s">
        <v>3282</v>
      </c>
      <c r="D186" s="95" t="s">
        <v>3283</v>
      </c>
      <c r="E186" s="247">
        <v>412833.0</v>
      </c>
      <c r="F186" s="95" t="s">
        <v>3284</v>
      </c>
      <c r="G186" s="95" t="s">
        <v>2231</v>
      </c>
      <c r="J186" s="247">
        <v>55.0</v>
      </c>
      <c r="K186" s="112"/>
      <c r="L186" s="112"/>
      <c r="M186" s="112"/>
      <c r="N186" s="112"/>
      <c r="O186" s="112"/>
      <c r="P186" s="112"/>
      <c r="Q186" s="95" t="s">
        <v>1638</v>
      </c>
      <c r="R186" s="112"/>
      <c r="S186" s="95" t="s">
        <v>3285</v>
      </c>
      <c r="U186" s="95" t="s">
        <v>3286</v>
      </c>
      <c r="V186" s="95" t="s">
        <v>3287</v>
      </c>
      <c r="W186" s="95" t="s">
        <v>3288</v>
      </c>
      <c r="X186" s="95" t="s">
        <v>3289</v>
      </c>
      <c r="Y186" s="248" t="s">
        <v>3290</v>
      </c>
      <c r="Z186" s="248" t="s">
        <v>2238</v>
      </c>
      <c r="AA186" s="248" t="s">
        <v>3291</v>
      </c>
      <c r="AL186" s="247">
        <v>1.0</v>
      </c>
      <c r="AM186" s="95" t="s">
        <v>2240</v>
      </c>
      <c r="AN186" s="95" t="s">
        <v>2241</v>
      </c>
      <c r="AO186" s="95" t="s">
        <v>1637</v>
      </c>
      <c r="AP186" s="95" t="s">
        <v>1649</v>
      </c>
      <c r="AQ186" s="95" t="s">
        <v>1650</v>
      </c>
      <c r="AR186" s="95" t="s">
        <v>1651</v>
      </c>
      <c r="AT186" s="112"/>
      <c r="AU186" s="112"/>
      <c r="AV186" s="112"/>
      <c r="AW186" s="112"/>
      <c r="AX186" s="112"/>
    </row>
    <row r="187">
      <c r="A187" s="247">
        <v>823306.0</v>
      </c>
      <c r="B187" s="95" t="s">
        <v>3292</v>
      </c>
      <c r="C187" s="95" t="s">
        <v>3293</v>
      </c>
      <c r="D187" s="95" t="s">
        <v>3294</v>
      </c>
      <c r="E187" s="247">
        <v>412842.0</v>
      </c>
      <c r="F187" s="95" t="s">
        <v>3295</v>
      </c>
      <c r="G187" s="95" t="s">
        <v>2231</v>
      </c>
      <c r="J187" s="247">
        <v>55.0</v>
      </c>
      <c r="K187" s="112"/>
      <c r="L187" s="112"/>
      <c r="M187" s="112"/>
      <c r="N187" s="112"/>
      <c r="O187" s="112"/>
      <c r="P187" s="112"/>
      <c r="Q187" s="95" t="s">
        <v>1638</v>
      </c>
      <c r="R187" s="112"/>
      <c r="S187" s="95" t="s">
        <v>3285</v>
      </c>
      <c r="U187" s="95" t="s">
        <v>3286</v>
      </c>
      <c r="V187" s="95" t="s">
        <v>3287</v>
      </c>
      <c r="W187" s="95" t="s">
        <v>3288</v>
      </c>
      <c r="X187" s="95" t="s">
        <v>3289</v>
      </c>
      <c r="Y187" s="248" t="s">
        <v>3296</v>
      </c>
      <c r="Z187" s="248" t="s">
        <v>2238</v>
      </c>
      <c r="AA187" s="248" t="s">
        <v>3297</v>
      </c>
      <c r="AL187" s="247">
        <v>1.0</v>
      </c>
      <c r="AM187" s="95" t="s">
        <v>2240</v>
      </c>
      <c r="AN187" s="95" t="s">
        <v>2241</v>
      </c>
      <c r="AO187" s="95" t="s">
        <v>1637</v>
      </c>
      <c r="AP187" s="95" t="s">
        <v>1649</v>
      </c>
      <c r="AQ187" s="95" t="s">
        <v>1650</v>
      </c>
      <c r="AR187" s="95" t="s">
        <v>1651</v>
      </c>
      <c r="AT187" s="112"/>
      <c r="AU187" s="112"/>
      <c r="AV187" s="112"/>
      <c r="AW187" s="112"/>
      <c r="AX187" s="112"/>
    </row>
    <row r="188">
      <c r="A188" s="247">
        <v>823318.0</v>
      </c>
      <c r="B188" s="95" t="s">
        <v>3298</v>
      </c>
      <c r="C188" s="95" t="s">
        <v>3299</v>
      </c>
      <c r="D188" s="95" t="s">
        <v>3300</v>
      </c>
      <c r="E188" s="247">
        <v>412846.0</v>
      </c>
      <c r="F188" s="95" t="s">
        <v>3301</v>
      </c>
      <c r="G188" s="95" t="s">
        <v>2231</v>
      </c>
      <c r="J188" s="247">
        <v>55.0</v>
      </c>
      <c r="K188" s="112"/>
      <c r="L188" s="112"/>
      <c r="M188" s="112"/>
      <c r="N188" s="112"/>
      <c r="O188" s="112"/>
      <c r="P188" s="112"/>
      <c r="Q188" s="95" t="s">
        <v>1638</v>
      </c>
      <c r="R188" s="112"/>
      <c r="S188" s="95" t="s">
        <v>3285</v>
      </c>
      <c r="U188" s="95" t="s">
        <v>3286</v>
      </c>
      <c r="V188" s="95" t="s">
        <v>3287</v>
      </c>
      <c r="W188" s="95" t="s">
        <v>3288</v>
      </c>
      <c r="X188" s="95" t="s">
        <v>3289</v>
      </c>
      <c r="Y188" s="248" t="s">
        <v>3302</v>
      </c>
      <c r="Z188" s="248" t="s">
        <v>2238</v>
      </c>
      <c r="AA188" s="248" t="s">
        <v>3303</v>
      </c>
      <c r="AL188" s="247">
        <v>1.0</v>
      </c>
      <c r="AM188" s="95" t="s">
        <v>2240</v>
      </c>
      <c r="AN188" s="95" t="s">
        <v>2241</v>
      </c>
      <c r="AO188" s="95" t="s">
        <v>1637</v>
      </c>
      <c r="AP188" s="95" t="s">
        <v>1649</v>
      </c>
      <c r="AQ188" s="95" t="s">
        <v>1650</v>
      </c>
      <c r="AR188" s="95" t="s">
        <v>1651</v>
      </c>
      <c r="AT188" s="112"/>
      <c r="AU188" s="112"/>
      <c r="AV188" s="112"/>
      <c r="AW188" s="112"/>
      <c r="AX188" s="112"/>
    </row>
    <row r="189">
      <c r="A189" s="247">
        <v>823357.0</v>
      </c>
      <c r="B189" s="95" t="s">
        <v>3304</v>
      </c>
      <c r="C189" s="95" t="s">
        <v>3305</v>
      </c>
      <c r="D189" s="95" t="s">
        <v>3306</v>
      </c>
      <c r="E189" s="247">
        <v>412860.0</v>
      </c>
      <c r="F189" s="95" t="s">
        <v>3307</v>
      </c>
      <c r="G189" s="95" t="s">
        <v>2231</v>
      </c>
      <c r="J189" s="247">
        <v>55.0</v>
      </c>
      <c r="K189" s="112"/>
      <c r="L189" s="112"/>
      <c r="M189" s="112"/>
      <c r="N189" s="112"/>
      <c r="O189" s="112"/>
      <c r="P189" s="112"/>
      <c r="Q189" s="95" t="s">
        <v>1638</v>
      </c>
      <c r="R189" s="112"/>
      <c r="S189" s="95" t="s">
        <v>3285</v>
      </c>
      <c r="U189" s="95" t="s">
        <v>3286</v>
      </c>
      <c r="V189" s="95" t="s">
        <v>3287</v>
      </c>
      <c r="W189" s="95" t="s">
        <v>3288</v>
      </c>
      <c r="X189" s="95" t="s">
        <v>3289</v>
      </c>
      <c r="Y189" s="248" t="s">
        <v>3308</v>
      </c>
      <c r="Z189" s="248" t="s">
        <v>2238</v>
      </c>
      <c r="AA189" s="248" t="s">
        <v>3309</v>
      </c>
      <c r="AL189" s="247">
        <v>1.0</v>
      </c>
      <c r="AM189" s="95" t="s">
        <v>2240</v>
      </c>
      <c r="AN189" s="95" t="s">
        <v>2241</v>
      </c>
      <c r="AO189" s="95" t="s">
        <v>1637</v>
      </c>
      <c r="AP189" s="95" t="s">
        <v>1649</v>
      </c>
      <c r="AQ189" s="95" t="s">
        <v>1650</v>
      </c>
      <c r="AR189" s="95" t="s">
        <v>1651</v>
      </c>
      <c r="AT189" s="112"/>
      <c r="AU189" s="112"/>
      <c r="AV189" s="112"/>
      <c r="AW189" s="112"/>
      <c r="AX189" s="112"/>
    </row>
    <row r="190">
      <c r="A190" s="247">
        <v>823360.0</v>
      </c>
      <c r="B190" s="95" t="s">
        <v>3310</v>
      </c>
      <c r="C190" s="95" t="s">
        <v>3311</v>
      </c>
      <c r="D190" s="95" t="s">
        <v>3312</v>
      </c>
      <c r="E190" s="247">
        <v>412861.0</v>
      </c>
      <c r="F190" s="95" t="s">
        <v>3313</v>
      </c>
      <c r="G190" s="95" t="s">
        <v>2231</v>
      </c>
      <c r="J190" s="247">
        <v>55.0</v>
      </c>
      <c r="K190" s="112"/>
      <c r="L190" s="112"/>
      <c r="M190" s="112"/>
      <c r="N190" s="112"/>
      <c r="O190" s="112"/>
      <c r="P190" s="112"/>
      <c r="Q190" s="95" t="s">
        <v>1638</v>
      </c>
      <c r="R190" s="112"/>
      <c r="S190" s="95" t="s">
        <v>3285</v>
      </c>
      <c r="U190" s="95" t="s">
        <v>3286</v>
      </c>
      <c r="V190" s="95" t="s">
        <v>3287</v>
      </c>
      <c r="W190" s="95" t="s">
        <v>3288</v>
      </c>
      <c r="X190" s="95" t="s">
        <v>3289</v>
      </c>
      <c r="Y190" s="248" t="s">
        <v>3314</v>
      </c>
      <c r="Z190" s="248" t="s">
        <v>2238</v>
      </c>
      <c r="AA190" s="248" t="s">
        <v>3315</v>
      </c>
      <c r="AL190" s="247">
        <v>1.0</v>
      </c>
      <c r="AM190" s="95" t="s">
        <v>2240</v>
      </c>
      <c r="AN190" s="95" t="s">
        <v>2241</v>
      </c>
      <c r="AO190" s="95" t="s">
        <v>1637</v>
      </c>
      <c r="AP190" s="95" t="s">
        <v>1649</v>
      </c>
      <c r="AQ190" s="95" t="s">
        <v>1650</v>
      </c>
      <c r="AR190" s="95" t="s">
        <v>1651</v>
      </c>
      <c r="AT190" s="112"/>
      <c r="AU190" s="112"/>
      <c r="AV190" s="112"/>
      <c r="AW190" s="112"/>
      <c r="AX190" s="112"/>
    </row>
    <row r="191">
      <c r="A191" s="247">
        <v>823397.0</v>
      </c>
      <c r="B191" s="95" t="s">
        <v>3316</v>
      </c>
      <c r="C191" s="95" t="s">
        <v>3317</v>
      </c>
      <c r="D191" s="95" t="s">
        <v>3318</v>
      </c>
      <c r="E191" s="247">
        <v>412877.0</v>
      </c>
      <c r="F191" s="95" t="s">
        <v>3319</v>
      </c>
      <c r="G191" s="95" t="s">
        <v>2231</v>
      </c>
      <c r="J191" s="247">
        <v>55.0</v>
      </c>
      <c r="K191" s="112"/>
      <c r="L191" s="112"/>
      <c r="M191" s="112"/>
      <c r="N191" s="112"/>
      <c r="O191" s="112"/>
      <c r="P191" s="112"/>
      <c r="Q191" s="95" t="s">
        <v>1638</v>
      </c>
      <c r="R191" s="112"/>
      <c r="S191" s="95" t="s">
        <v>3285</v>
      </c>
      <c r="U191" s="95" t="s">
        <v>3286</v>
      </c>
      <c r="V191" s="95" t="s">
        <v>3287</v>
      </c>
      <c r="W191" s="95" t="s">
        <v>3288</v>
      </c>
      <c r="X191" s="95" t="s">
        <v>3289</v>
      </c>
      <c r="Y191" s="248" t="s">
        <v>3320</v>
      </c>
      <c r="Z191" s="248" t="s">
        <v>2238</v>
      </c>
      <c r="AA191" s="248" t="s">
        <v>3321</v>
      </c>
      <c r="AL191" s="247">
        <v>1.0</v>
      </c>
      <c r="AM191" s="95" t="s">
        <v>2240</v>
      </c>
      <c r="AN191" s="95" t="s">
        <v>2241</v>
      </c>
      <c r="AO191" s="95" t="s">
        <v>1637</v>
      </c>
      <c r="AP191" s="95" t="s">
        <v>1649</v>
      </c>
      <c r="AQ191" s="95" t="s">
        <v>1650</v>
      </c>
      <c r="AR191" s="95" t="s">
        <v>1651</v>
      </c>
      <c r="AT191" s="112"/>
      <c r="AU191" s="112"/>
      <c r="AV191" s="112"/>
      <c r="AW191" s="112"/>
      <c r="AX191" s="112"/>
    </row>
    <row r="192">
      <c r="A192" s="247">
        <v>823157.0</v>
      </c>
      <c r="B192" s="95" t="s">
        <v>3322</v>
      </c>
      <c r="C192" s="95" t="s">
        <v>3323</v>
      </c>
      <c r="D192" s="95" t="s">
        <v>3324</v>
      </c>
      <c r="E192" s="247">
        <v>412789.0</v>
      </c>
      <c r="F192" s="95" t="s">
        <v>3325</v>
      </c>
      <c r="G192" s="95" t="s">
        <v>2231</v>
      </c>
      <c r="J192" s="247">
        <v>55.0</v>
      </c>
      <c r="K192" s="112"/>
      <c r="L192" s="112"/>
      <c r="M192" s="112"/>
      <c r="N192" s="112"/>
      <c r="O192" s="112"/>
      <c r="P192" s="112"/>
      <c r="Q192" s="95" t="s">
        <v>1638</v>
      </c>
      <c r="R192" s="112"/>
      <c r="S192" s="95" t="s">
        <v>3285</v>
      </c>
      <c r="U192" s="95" t="s">
        <v>3286</v>
      </c>
      <c r="V192" s="95" t="s">
        <v>3287</v>
      </c>
      <c r="W192" s="95" t="s">
        <v>3288</v>
      </c>
      <c r="X192" s="95" t="s">
        <v>3289</v>
      </c>
      <c r="Y192" s="248" t="s">
        <v>3326</v>
      </c>
      <c r="Z192" s="248" t="s">
        <v>2238</v>
      </c>
      <c r="AA192" s="248" t="s">
        <v>3327</v>
      </c>
      <c r="AL192" s="247">
        <v>1.0</v>
      </c>
      <c r="AM192" s="95" t="s">
        <v>2240</v>
      </c>
      <c r="AN192" s="95" t="s">
        <v>2241</v>
      </c>
      <c r="AO192" s="95" t="s">
        <v>1637</v>
      </c>
      <c r="AP192" s="95" t="s">
        <v>1649</v>
      </c>
      <c r="AQ192" s="95" t="s">
        <v>1650</v>
      </c>
      <c r="AR192" s="95" t="s">
        <v>1651</v>
      </c>
      <c r="AT192" s="112"/>
      <c r="AU192" s="112"/>
      <c r="AV192" s="112"/>
      <c r="AW192" s="112"/>
      <c r="AX192" s="112"/>
    </row>
    <row r="193">
      <c r="A193" s="247">
        <v>823188.0</v>
      </c>
      <c r="B193" s="95" t="s">
        <v>3328</v>
      </c>
      <c r="C193" s="95" t="s">
        <v>3329</v>
      </c>
      <c r="D193" s="95" t="s">
        <v>3330</v>
      </c>
      <c r="E193" s="247">
        <v>412803.0</v>
      </c>
      <c r="F193" s="95" t="s">
        <v>3331</v>
      </c>
      <c r="G193" s="95" t="s">
        <v>2231</v>
      </c>
      <c r="J193" s="247">
        <v>55.0</v>
      </c>
      <c r="K193" s="112"/>
      <c r="L193" s="112"/>
      <c r="M193" s="112"/>
      <c r="N193" s="112"/>
      <c r="O193" s="112"/>
      <c r="P193" s="112"/>
      <c r="Q193" s="95" t="s">
        <v>1638</v>
      </c>
      <c r="R193" s="112"/>
      <c r="S193" s="95" t="s">
        <v>3285</v>
      </c>
      <c r="U193" s="95" t="s">
        <v>3286</v>
      </c>
      <c r="V193" s="95" t="s">
        <v>3287</v>
      </c>
      <c r="W193" s="95" t="s">
        <v>3288</v>
      </c>
      <c r="X193" s="95" t="s">
        <v>3289</v>
      </c>
      <c r="Y193" s="248" t="s">
        <v>3332</v>
      </c>
      <c r="Z193" s="248" t="s">
        <v>2238</v>
      </c>
      <c r="AA193" s="248" t="s">
        <v>3333</v>
      </c>
      <c r="AL193" s="247">
        <v>1.0</v>
      </c>
      <c r="AM193" s="95" t="s">
        <v>2240</v>
      </c>
      <c r="AN193" s="95" t="s">
        <v>2241</v>
      </c>
      <c r="AO193" s="95" t="s">
        <v>1637</v>
      </c>
      <c r="AP193" s="95" t="s">
        <v>1649</v>
      </c>
      <c r="AQ193" s="95" t="s">
        <v>1650</v>
      </c>
      <c r="AR193" s="95" t="s">
        <v>1651</v>
      </c>
      <c r="AT193" s="112"/>
      <c r="AU193" s="112"/>
      <c r="AV193" s="112"/>
      <c r="AW193" s="112"/>
      <c r="AX193" s="112"/>
    </row>
    <row r="194">
      <c r="A194" s="247">
        <v>823216.0</v>
      </c>
      <c r="B194" s="95" t="s">
        <v>3334</v>
      </c>
      <c r="C194" s="95" t="s">
        <v>3335</v>
      </c>
      <c r="D194" s="95" t="s">
        <v>3336</v>
      </c>
      <c r="E194" s="247">
        <v>412813.0</v>
      </c>
      <c r="F194" s="95" t="s">
        <v>3337</v>
      </c>
      <c r="G194" s="95" t="s">
        <v>2231</v>
      </c>
      <c r="J194" s="247">
        <v>55.0</v>
      </c>
      <c r="K194" s="112"/>
      <c r="L194" s="112"/>
      <c r="M194" s="112"/>
      <c r="N194" s="112"/>
      <c r="O194" s="112"/>
      <c r="P194" s="112"/>
      <c r="Q194" s="95" t="s">
        <v>1638</v>
      </c>
      <c r="R194" s="112"/>
      <c r="S194" s="95" t="s">
        <v>3285</v>
      </c>
      <c r="U194" s="95" t="s">
        <v>3286</v>
      </c>
      <c r="V194" s="95" t="s">
        <v>3287</v>
      </c>
      <c r="W194" s="95" t="s">
        <v>3288</v>
      </c>
      <c r="X194" s="95" t="s">
        <v>3289</v>
      </c>
      <c r="Y194" s="248" t="s">
        <v>3338</v>
      </c>
      <c r="Z194" s="248" t="s">
        <v>2238</v>
      </c>
      <c r="AA194" s="248" t="s">
        <v>3339</v>
      </c>
      <c r="AL194" s="247">
        <v>1.0</v>
      </c>
      <c r="AM194" s="95" t="s">
        <v>2240</v>
      </c>
      <c r="AN194" s="95" t="s">
        <v>2241</v>
      </c>
      <c r="AO194" s="95" t="s">
        <v>1637</v>
      </c>
      <c r="AP194" s="95" t="s">
        <v>1649</v>
      </c>
      <c r="AQ194" s="95" t="s">
        <v>1650</v>
      </c>
      <c r="AR194" s="95" t="s">
        <v>1651</v>
      </c>
      <c r="AT194" s="112"/>
      <c r="AU194" s="112"/>
      <c r="AV194" s="112"/>
      <c r="AW194" s="112"/>
      <c r="AX194" s="112"/>
    </row>
    <row r="195">
      <c r="A195" s="247">
        <v>823219.0</v>
      </c>
      <c r="B195" s="95" t="s">
        <v>3340</v>
      </c>
      <c r="C195" s="95" t="s">
        <v>3341</v>
      </c>
      <c r="D195" s="95" t="s">
        <v>3342</v>
      </c>
      <c r="E195" s="247">
        <v>412814.0</v>
      </c>
      <c r="F195" s="95" t="s">
        <v>3343</v>
      </c>
      <c r="G195" s="95" t="s">
        <v>2231</v>
      </c>
      <c r="J195" s="247">
        <v>55.0</v>
      </c>
      <c r="K195" s="112"/>
      <c r="L195" s="112"/>
      <c r="M195" s="112"/>
      <c r="N195" s="112"/>
      <c r="O195" s="112"/>
      <c r="P195" s="112"/>
      <c r="Q195" s="95" t="s">
        <v>1638</v>
      </c>
      <c r="R195" s="112"/>
      <c r="S195" s="95" t="s">
        <v>3285</v>
      </c>
      <c r="U195" s="95" t="s">
        <v>3286</v>
      </c>
      <c r="V195" s="95" t="s">
        <v>3287</v>
      </c>
      <c r="W195" s="95" t="s">
        <v>3288</v>
      </c>
      <c r="X195" s="95" t="s">
        <v>3289</v>
      </c>
      <c r="Y195" s="248" t="s">
        <v>3344</v>
      </c>
      <c r="Z195" s="248" t="s">
        <v>2238</v>
      </c>
      <c r="AA195" s="248" t="s">
        <v>3345</v>
      </c>
      <c r="AL195" s="247">
        <v>1.0</v>
      </c>
      <c r="AM195" s="95" t="s">
        <v>2240</v>
      </c>
      <c r="AN195" s="95" t="s">
        <v>2241</v>
      </c>
      <c r="AO195" s="95" t="s">
        <v>1637</v>
      </c>
      <c r="AP195" s="95" t="s">
        <v>1649</v>
      </c>
      <c r="AQ195" s="95" t="s">
        <v>1650</v>
      </c>
      <c r="AR195" s="95" t="s">
        <v>1651</v>
      </c>
      <c r="AT195" s="112"/>
      <c r="AU195" s="112"/>
      <c r="AV195" s="112"/>
      <c r="AW195" s="112"/>
      <c r="AX195" s="112"/>
    </row>
    <row r="196">
      <c r="A196" s="247">
        <v>886540.0</v>
      </c>
      <c r="B196" s="95" t="s">
        <v>3322</v>
      </c>
      <c r="C196" s="95" t="s">
        <v>3323</v>
      </c>
      <c r="D196" s="95" t="s">
        <v>3324</v>
      </c>
      <c r="E196" s="247">
        <v>412789.0</v>
      </c>
      <c r="F196" s="95" t="s">
        <v>3325</v>
      </c>
      <c r="G196" s="95" t="s">
        <v>2231</v>
      </c>
      <c r="J196" s="247">
        <v>55.0</v>
      </c>
      <c r="K196" s="112"/>
      <c r="L196" s="112"/>
      <c r="M196" s="112"/>
      <c r="N196" s="112"/>
      <c r="O196" s="112"/>
      <c r="P196" s="112"/>
      <c r="Q196" s="95" t="s">
        <v>1638</v>
      </c>
      <c r="R196" s="112"/>
      <c r="S196" s="95" t="s">
        <v>3346</v>
      </c>
      <c r="U196" s="95" t="s">
        <v>3347</v>
      </c>
      <c r="V196" s="95" t="s">
        <v>3348</v>
      </c>
      <c r="W196" s="95" t="s">
        <v>3288</v>
      </c>
      <c r="X196" s="95" t="s">
        <v>3349</v>
      </c>
      <c r="Y196" s="248" t="s">
        <v>3326</v>
      </c>
      <c r="Z196" s="248" t="s">
        <v>2238</v>
      </c>
      <c r="AA196" s="248" t="s">
        <v>3327</v>
      </c>
      <c r="AL196" s="247">
        <v>1.0</v>
      </c>
      <c r="AM196" s="95" t="s">
        <v>2240</v>
      </c>
      <c r="AN196" s="95" t="s">
        <v>2241</v>
      </c>
      <c r="AO196" s="95" t="s">
        <v>1637</v>
      </c>
      <c r="AP196" s="95" t="s">
        <v>1649</v>
      </c>
      <c r="AQ196" s="95" t="s">
        <v>1650</v>
      </c>
      <c r="AR196" s="95" t="s">
        <v>1651</v>
      </c>
      <c r="AT196" s="112"/>
      <c r="AU196" s="112"/>
      <c r="AV196" s="112"/>
      <c r="AW196" s="112"/>
      <c r="AX196" s="112"/>
    </row>
    <row r="197">
      <c r="A197" s="247">
        <v>886571.0</v>
      </c>
      <c r="B197" s="95" t="s">
        <v>3328</v>
      </c>
      <c r="C197" s="95" t="s">
        <v>3329</v>
      </c>
      <c r="D197" s="95" t="s">
        <v>3330</v>
      </c>
      <c r="E197" s="247">
        <v>412803.0</v>
      </c>
      <c r="F197" s="95" t="s">
        <v>3331</v>
      </c>
      <c r="G197" s="95" t="s">
        <v>2231</v>
      </c>
      <c r="J197" s="247">
        <v>55.0</v>
      </c>
      <c r="K197" s="112"/>
      <c r="L197" s="112"/>
      <c r="M197" s="112"/>
      <c r="N197" s="112"/>
      <c r="O197" s="112"/>
      <c r="P197" s="112"/>
      <c r="Q197" s="95" t="s">
        <v>1638</v>
      </c>
      <c r="R197" s="112"/>
      <c r="S197" s="95" t="s">
        <v>3346</v>
      </c>
      <c r="U197" s="95" t="s">
        <v>3347</v>
      </c>
      <c r="V197" s="95" t="s">
        <v>3348</v>
      </c>
      <c r="W197" s="95" t="s">
        <v>3288</v>
      </c>
      <c r="X197" s="95" t="s">
        <v>3349</v>
      </c>
      <c r="Y197" s="248" t="s">
        <v>3332</v>
      </c>
      <c r="Z197" s="248" t="s">
        <v>2238</v>
      </c>
      <c r="AA197" s="248" t="s">
        <v>3333</v>
      </c>
      <c r="AL197" s="247">
        <v>1.0</v>
      </c>
      <c r="AM197" s="95" t="s">
        <v>2240</v>
      </c>
      <c r="AN197" s="95" t="s">
        <v>2241</v>
      </c>
      <c r="AO197" s="95" t="s">
        <v>1637</v>
      </c>
      <c r="AP197" s="95" t="s">
        <v>1649</v>
      </c>
      <c r="AQ197" s="95" t="s">
        <v>1650</v>
      </c>
      <c r="AR197" s="95" t="s">
        <v>1651</v>
      </c>
      <c r="AT197" s="112"/>
      <c r="AU197" s="112"/>
      <c r="AV197" s="112"/>
      <c r="AW197" s="112"/>
      <c r="AX197" s="112"/>
    </row>
    <row r="198">
      <c r="A198" s="247">
        <v>886599.0</v>
      </c>
      <c r="B198" s="95" t="s">
        <v>3334</v>
      </c>
      <c r="C198" s="95" t="s">
        <v>3335</v>
      </c>
      <c r="D198" s="95" t="s">
        <v>3336</v>
      </c>
      <c r="E198" s="247">
        <v>412813.0</v>
      </c>
      <c r="F198" s="95" t="s">
        <v>3337</v>
      </c>
      <c r="G198" s="95" t="s">
        <v>2231</v>
      </c>
      <c r="J198" s="247">
        <v>55.0</v>
      </c>
      <c r="K198" s="112"/>
      <c r="L198" s="112"/>
      <c r="M198" s="112"/>
      <c r="N198" s="112"/>
      <c r="O198" s="112"/>
      <c r="P198" s="112"/>
      <c r="Q198" s="95" t="s">
        <v>1638</v>
      </c>
      <c r="R198" s="112"/>
      <c r="S198" s="95" t="s">
        <v>3346</v>
      </c>
      <c r="U198" s="95" t="s">
        <v>3347</v>
      </c>
      <c r="V198" s="95" t="s">
        <v>3348</v>
      </c>
      <c r="W198" s="95" t="s">
        <v>3288</v>
      </c>
      <c r="X198" s="95" t="s">
        <v>3349</v>
      </c>
      <c r="Y198" s="248" t="s">
        <v>3338</v>
      </c>
      <c r="Z198" s="248" t="s">
        <v>2238</v>
      </c>
      <c r="AA198" s="248" t="s">
        <v>3339</v>
      </c>
      <c r="AL198" s="247">
        <v>1.0</v>
      </c>
      <c r="AM198" s="95" t="s">
        <v>2240</v>
      </c>
      <c r="AN198" s="95" t="s">
        <v>2241</v>
      </c>
      <c r="AO198" s="95" t="s">
        <v>1637</v>
      </c>
      <c r="AP198" s="95" t="s">
        <v>1649</v>
      </c>
      <c r="AQ198" s="95" t="s">
        <v>1650</v>
      </c>
      <c r="AR198" s="95" t="s">
        <v>1651</v>
      </c>
      <c r="AT198" s="112"/>
      <c r="AU198" s="112"/>
      <c r="AV198" s="112"/>
      <c r="AW198" s="112"/>
      <c r="AX198" s="112"/>
    </row>
    <row r="199">
      <c r="A199" s="247">
        <v>886602.0</v>
      </c>
      <c r="B199" s="95" t="s">
        <v>3340</v>
      </c>
      <c r="C199" s="95" t="s">
        <v>3341</v>
      </c>
      <c r="D199" s="95" t="s">
        <v>3342</v>
      </c>
      <c r="E199" s="247">
        <v>412814.0</v>
      </c>
      <c r="F199" s="95" t="s">
        <v>3343</v>
      </c>
      <c r="G199" s="95" t="s">
        <v>2231</v>
      </c>
      <c r="J199" s="247">
        <v>55.0</v>
      </c>
      <c r="K199" s="112"/>
      <c r="L199" s="112"/>
      <c r="M199" s="112"/>
      <c r="N199" s="112"/>
      <c r="O199" s="112"/>
      <c r="P199" s="112"/>
      <c r="Q199" s="95" t="s">
        <v>1638</v>
      </c>
      <c r="R199" s="112"/>
      <c r="S199" s="95" t="s">
        <v>3346</v>
      </c>
      <c r="U199" s="95" t="s">
        <v>3347</v>
      </c>
      <c r="V199" s="95" t="s">
        <v>3348</v>
      </c>
      <c r="W199" s="95" t="s">
        <v>3288</v>
      </c>
      <c r="X199" s="95" t="s">
        <v>3349</v>
      </c>
      <c r="Y199" s="248" t="s">
        <v>3344</v>
      </c>
      <c r="Z199" s="248" t="s">
        <v>2238</v>
      </c>
      <c r="AA199" s="248" t="s">
        <v>3345</v>
      </c>
      <c r="AL199" s="247">
        <v>1.0</v>
      </c>
      <c r="AM199" s="95" t="s">
        <v>2240</v>
      </c>
      <c r="AN199" s="95" t="s">
        <v>2241</v>
      </c>
      <c r="AO199" s="95" t="s">
        <v>1637</v>
      </c>
      <c r="AP199" s="95" t="s">
        <v>1649</v>
      </c>
      <c r="AQ199" s="95" t="s">
        <v>1650</v>
      </c>
      <c r="AR199" s="95" t="s">
        <v>1651</v>
      </c>
      <c r="AT199" s="112"/>
      <c r="AU199" s="112"/>
      <c r="AV199" s="112"/>
      <c r="AW199" s="112"/>
      <c r="AX199" s="112"/>
    </row>
    <row r="200">
      <c r="A200" s="247">
        <v>886662.0</v>
      </c>
      <c r="B200" s="95" t="s">
        <v>3281</v>
      </c>
      <c r="C200" s="95" t="s">
        <v>3282</v>
      </c>
      <c r="D200" s="95" t="s">
        <v>3283</v>
      </c>
      <c r="E200" s="247">
        <v>412833.0</v>
      </c>
      <c r="F200" s="95" t="s">
        <v>3284</v>
      </c>
      <c r="G200" s="95" t="s">
        <v>2231</v>
      </c>
      <c r="J200" s="247">
        <v>55.0</v>
      </c>
      <c r="K200" s="112"/>
      <c r="L200" s="112"/>
      <c r="M200" s="112"/>
      <c r="N200" s="112"/>
      <c r="O200" s="112"/>
      <c r="P200" s="112"/>
      <c r="Q200" s="95" t="s">
        <v>1638</v>
      </c>
      <c r="R200" s="112"/>
      <c r="S200" s="95" t="s">
        <v>3346</v>
      </c>
      <c r="U200" s="95" t="s">
        <v>3347</v>
      </c>
      <c r="V200" s="95" t="s">
        <v>3348</v>
      </c>
      <c r="W200" s="95" t="s">
        <v>3288</v>
      </c>
      <c r="X200" s="95" t="s">
        <v>3349</v>
      </c>
      <c r="Y200" s="248" t="s">
        <v>3290</v>
      </c>
      <c r="Z200" s="248" t="s">
        <v>2238</v>
      </c>
      <c r="AA200" s="248" t="s">
        <v>3291</v>
      </c>
      <c r="AL200" s="247">
        <v>1.0</v>
      </c>
      <c r="AM200" s="95" t="s">
        <v>2240</v>
      </c>
      <c r="AN200" s="95" t="s">
        <v>2241</v>
      </c>
      <c r="AO200" s="95" t="s">
        <v>1637</v>
      </c>
      <c r="AP200" s="95" t="s">
        <v>1649</v>
      </c>
      <c r="AQ200" s="95" t="s">
        <v>1650</v>
      </c>
      <c r="AR200" s="95" t="s">
        <v>1651</v>
      </c>
      <c r="AT200" s="112"/>
      <c r="AU200" s="112"/>
      <c r="AV200" s="112"/>
      <c r="AW200" s="112"/>
      <c r="AX200" s="112"/>
    </row>
    <row r="201">
      <c r="A201" s="247">
        <v>886689.0</v>
      </c>
      <c r="B201" s="95" t="s">
        <v>3292</v>
      </c>
      <c r="C201" s="95" t="s">
        <v>3293</v>
      </c>
      <c r="D201" s="95" t="s">
        <v>3294</v>
      </c>
      <c r="E201" s="247">
        <v>412842.0</v>
      </c>
      <c r="F201" s="95" t="s">
        <v>3295</v>
      </c>
      <c r="G201" s="95" t="s">
        <v>2231</v>
      </c>
      <c r="J201" s="247">
        <v>55.0</v>
      </c>
      <c r="K201" s="112"/>
      <c r="L201" s="112"/>
      <c r="M201" s="112"/>
      <c r="N201" s="112"/>
      <c r="O201" s="112"/>
      <c r="P201" s="112"/>
      <c r="Q201" s="95" t="s">
        <v>1638</v>
      </c>
      <c r="R201" s="112"/>
      <c r="S201" s="95" t="s">
        <v>3346</v>
      </c>
      <c r="U201" s="95" t="s">
        <v>3347</v>
      </c>
      <c r="V201" s="95" t="s">
        <v>3348</v>
      </c>
      <c r="W201" s="95" t="s">
        <v>3288</v>
      </c>
      <c r="X201" s="95" t="s">
        <v>3349</v>
      </c>
      <c r="Y201" s="248" t="s">
        <v>3296</v>
      </c>
      <c r="Z201" s="248" t="s">
        <v>2238</v>
      </c>
      <c r="AA201" s="248" t="s">
        <v>3297</v>
      </c>
      <c r="AL201" s="247">
        <v>1.0</v>
      </c>
      <c r="AM201" s="95" t="s">
        <v>2240</v>
      </c>
      <c r="AN201" s="95" t="s">
        <v>2241</v>
      </c>
      <c r="AO201" s="95" t="s">
        <v>1637</v>
      </c>
      <c r="AP201" s="95" t="s">
        <v>1649</v>
      </c>
      <c r="AQ201" s="95" t="s">
        <v>1650</v>
      </c>
      <c r="AR201" s="95" t="s">
        <v>1651</v>
      </c>
      <c r="AT201" s="112"/>
      <c r="AU201" s="112"/>
      <c r="AV201" s="112"/>
      <c r="AW201" s="112"/>
      <c r="AX201" s="112"/>
    </row>
    <row r="202">
      <c r="A202" s="247">
        <v>886701.0</v>
      </c>
      <c r="B202" s="95" t="s">
        <v>3298</v>
      </c>
      <c r="C202" s="95" t="s">
        <v>3299</v>
      </c>
      <c r="D202" s="95" t="s">
        <v>3300</v>
      </c>
      <c r="E202" s="247">
        <v>412846.0</v>
      </c>
      <c r="F202" s="95" t="s">
        <v>3301</v>
      </c>
      <c r="G202" s="95" t="s">
        <v>2231</v>
      </c>
      <c r="J202" s="247">
        <v>55.0</v>
      </c>
      <c r="K202" s="112"/>
      <c r="L202" s="112"/>
      <c r="M202" s="112"/>
      <c r="N202" s="112"/>
      <c r="O202" s="112"/>
      <c r="P202" s="112"/>
      <c r="Q202" s="95" t="s">
        <v>1638</v>
      </c>
      <c r="R202" s="112"/>
      <c r="S202" s="95" t="s">
        <v>3346</v>
      </c>
      <c r="U202" s="95" t="s">
        <v>3347</v>
      </c>
      <c r="V202" s="95" t="s">
        <v>3348</v>
      </c>
      <c r="W202" s="95" t="s">
        <v>3288</v>
      </c>
      <c r="X202" s="95" t="s">
        <v>3349</v>
      </c>
      <c r="Y202" s="248" t="s">
        <v>3302</v>
      </c>
      <c r="Z202" s="248" t="s">
        <v>2238</v>
      </c>
      <c r="AA202" s="248" t="s">
        <v>3303</v>
      </c>
      <c r="AL202" s="247">
        <v>1.0</v>
      </c>
      <c r="AM202" s="95" t="s">
        <v>2240</v>
      </c>
      <c r="AN202" s="95" t="s">
        <v>2241</v>
      </c>
      <c r="AO202" s="95" t="s">
        <v>1637</v>
      </c>
      <c r="AP202" s="95" t="s">
        <v>1649</v>
      </c>
      <c r="AQ202" s="95" t="s">
        <v>1650</v>
      </c>
      <c r="AR202" s="95" t="s">
        <v>1651</v>
      </c>
      <c r="AT202" s="112"/>
      <c r="AU202" s="112"/>
      <c r="AV202" s="112"/>
      <c r="AW202" s="112"/>
      <c r="AX202" s="112"/>
    </row>
    <row r="203">
      <c r="A203" s="247">
        <v>886740.0</v>
      </c>
      <c r="B203" s="95" t="s">
        <v>3304</v>
      </c>
      <c r="C203" s="95" t="s">
        <v>3305</v>
      </c>
      <c r="D203" s="95" t="s">
        <v>3306</v>
      </c>
      <c r="E203" s="247">
        <v>412860.0</v>
      </c>
      <c r="F203" s="95" t="s">
        <v>3307</v>
      </c>
      <c r="G203" s="95" t="s">
        <v>2231</v>
      </c>
      <c r="J203" s="247">
        <v>55.0</v>
      </c>
      <c r="K203" s="112"/>
      <c r="L203" s="112"/>
      <c r="M203" s="112"/>
      <c r="N203" s="112"/>
      <c r="O203" s="112"/>
      <c r="P203" s="112"/>
      <c r="Q203" s="95" t="s">
        <v>1638</v>
      </c>
      <c r="R203" s="112"/>
      <c r="S203" s="95" t="s">
        <v>3346</v>
      </c>
      <c r="U203" s="95" t="s">
        <v>3347</v>
      </c>
      <c r="V203" s="95" t="s">
        <v>3348</v>
      </c>
      <c r="W203" s="95" t="s">
        <v>3288</v>
      </c>
      <c r="X203" s="95" t="s">
        <v>3349</v>
      </c>
      <c r="Y203" s="248" t="s">
        <v>3308</v>
      </c>
      <c r="Z203" s="248" t="s">
        <v>2238</v>
      </c>
      <c r="AA203" s="248" t="s">
        <v>3309</v>
      </c>
      <c r="AL203" s="247">
        <v>1.0</v>
      </c>
      <c r="AM203" s="95" t="s">
        <v>2240</v>
      </c>
      <c r="AN203" s="95" t="s">
        <v>2241</v>
      </c>
      <c r="AO203" s="95" t="s">
        <v>1637</v>
      </c>
      <c r="AP203" s="95" t="s">
        <v>1649</v>
      </c>
      <c r="AQ203" s="95" t="s">
        <v>1650</v>
      </c>
      <c r="AR203" s="95" t="s">
        <v>1651</v>
      </c>
      <c r="AT203" s="112"/>
      <c r="AU203" s="112"/>
      <c r="AV203" s="112"/>
      <c r="AW203" s="112"/>
      <c r="AX203" s="112"/>
    </row>
    <row r="204">
      <c r="A204" s="247">
        <v>886743.0</v>
      </c>
      <c r="B204" s="95" t="s">
        <v>3310</v>
      </c>
      <c r="C204" s="95" t="s">
        <v>3311</v>
      </c>
      <c r="D204" s="95" t="s">
        <v>3312</v>
      </c>
      <c r="E204" s="247">
        <v>412861.0</v>
      </c>
      <c r="F204" s="95" t="s">
        <v>3313</v>
      </c>
      <c r="G204" s="95" t="s">
        <v>2231</v>
      </c>
      <c r="J204" s="247">
        <v>55.0</v>
      </c>
      <c r="K204" s="112"/>
      <c r="L204" s="112"/>
      <c r="M204" s="112"/>
      <c r="N204" s="112"/>
      <c r="O204" s="112"/>
      <c r="P204" s="112"/>
      <c r="Q204" s="95" t="s">
        <v>1638</v>
      </c>
      <c r="R204" s="112"/>
      <c r="S204" s="95" t="s">
        <v>3346</v>
      </c>
      <c r="U204" s="95" t="s">
        <v>3347</v>
      </c>
      <c r="V204" s="95" t="s">
        <v>3348</v>
      </c>
      <c r="W204" s="95" t="s">
        <v>3288</v>
      </c>
      <c r="X204" s="95" t="s">
        <v>3349</v>
      </c>
      <c r="Y204" s="248" t="s">
        <v>3314</v>
      </c>
      <c r="Z204" s="248" t="s">
        <v>2238</v>
      </c>
      <c r="AA204" s="248" t="s">
        <v>3315</v>
      </c>
      <c r="AL204" s="247">
        <v>1.0</v>
      </c>
      <c r="AM204" s="95" t="s">
        <v>2240</v>
      </c>
      <c r="AN204" s="95" t="s">
        <v>2241</v>
      </c>
      <c r="AO204" s="95" t="s">
        <v>1637</v>
      </c>
      <c r="AP204" s="95" t="s">
        <v>1649</v>
      </c>
      <c r="AQ204" s="95" t="s">
        <v>1650</v>
      </c>
      <c r="AR204" s="95" t="s">
        <v>1651</v>
      </c>
      <c r="AT204" s="112"/>
      <c r="AU204" s="112"/>
      <c r="AV204" s="112"/>
      <c r="AW204" s="112"/>
      <c r="AX204" s="112"/>
    </row>
    <row r="205">
      <c r="A205" s="247">
        <v>886780.0</v>
      </c>
      <c r="B205" s="95" t="s">
        <v>3316</v>
      </c>
      <c r="C205" s="95" t="s">
        <v>3317</v>
      </c>
      <c r="D205" s="95" t="s">
        <v>3318</v>
      </c>
      <c r="E205" s="247">
        <v>412877.0</v>
      </c>
      <c r="F205" s="95" t="s">
        <v>3319</v>
      </c>
      <c r="G205" s="95" t="s">
        <v>2231</v>
      </c>
      <c r="J205" s="247">
        <v>55.0</v>
      </c>
      <c r="K205" s="112"/>
      <c r="L205" s="112"/>
      <c r="M205" s="112"/>
      <c r="N205" s="112"/>
      <c r="O205" s="112"/>
      <c r="P205" s="112"/>
      <c r="Q205" s="95" t="s">
        <v>1638</v>
      </c>
      <c r="R205" s="112"/>
      <c r="S205" s="95" t="s">
        <v>3346</v>
      </c>
      <c r="U205" s="95" t="s">
        <v>3347</v>
      </c>
      <c r="V205" s="95" t="s">
        <v>3348</v>
      </c>
      <c r="W205" s="95" t="s">
        <v>3288</v>
      </c>
      <c r="X205" s="95" t="s">
        <v>3349</v>
      </c>
      <c r="Y205" s="248" t="s">
        <v>3320</v>
      </c>
      <c r="Z205" s="248" t="s">
        <v>2238</v>
      </c>
      <c r="AA205" s="248" t="s">
        <v>3321</v>
      </c>
      <c r="AL205" s="247">
        <v>1.0</v>
      </c>
      <c r="AM205" s="95" t="s">
        <v>2240</v>
      </c>
      <c r="AN205" s="95" t="s">
        <v>2241</v>
      </c>
      <c r="AO205" s="95" t="s">
        <v>1637</v>
      </c>
      <c r="AP205" s="95" t="s">
        <v>1649</v>
      </c>
      <c r="AQ205" s="95" t="s">
        <v>1650</v>
      </c>
      <c r="AR205" s="95" t="s">
        <v>1651</v>
      </c>
      <c r="AT205" s="112"/>
      <c r="AU205" s="112"/>
      <c r="AV205" s="112"/>
      <c r="AW205" s="112"/>
      <c r="AX205" s="112"/>
    </row>
    <row r="206">
      <c r="A206" s="247">
        <v>1041724.0</v>
      </c>
      <c r="B206" s="95" t="s">
        <v>3350</v>
      </c>
      <c r="E206" s="247">
        <v>499924.0</v>
      </c>
      <c r="F206" s="95" t="s">
        <v>3351</v>
      </c>
      <c r="G206" s="95" t="s">
        <v>2231</v>
      </c>
      <c r="J206" s="247">
        <v>55.9</v>
      </c>
      <c r="K206" s="112"/>
      <c r="L206" s="112"/>
      <c r="M206" s="112"/>
      <c r="N206" s="112"/>
      <c r="O206" s="112"/>
      <c r="P206" s="112"/>
      <c r="Q206" s="95" t="s">
        <v>1638</v>
      </c>
      <c r="R206" s="112"/>
      <c r="S206" s="95" t="s">
        <v>2232</v>
      </c>
      <c r="U206" s="95" t="s">
        <v>2760</v>
      </c>
      <c r="V206" s="95" t="s">
        <v>2234</v>
      </c>
      <c r="W206" s="95" t="s">
        <v>2235</v>
      </c>
      <c r="X206" s="95" t="s">
        <v>2236</v>
      </c>
      <c r="Y206" s="248" t="s">
        <v>3352</v>
      </c>
      <c r="Z206" s="248" t="s">
        <v>2238</v>
      </c>
      <c r="AA206" s="248" t="s">
        <v>3353</v>
      </c>
      <c r="AD206" s="247">
        <v>1.34283258E8</v>
      </c>
      <c r="AE206" s="247">
        <v>4.59072756E8</v>
      </c>
      <c r="AF206" s="112"/>
      <c r="AG206" s="112"/>
      <c r="AH206" s="112"/>
      <c r="AI206" s="112"/>
      <c r="AJ206" s="112"/>
      <c r="AK206" s="112"/>
      <c r="AL206" s="247">
        <v>1.0</v>
      </c>
      <c r="AM206" s="95" t="s">
        <v>2240</v>
      </c>
      <c r="AN206" s="95" t="s">
        <v>2241</v>
      </c>
      <c r="AO206" s="95" t="s">
        <v>1637</v>
      </c>
      <c r="AP206" s="95" t="s">
        <v>1649</v>
      </c>
      <c r="AQ206" s="95" t="s">
        <v>1650</v>
      </c>
      <c r="AR206" s="95" t="s">
        <v>1651</v>
      </c>
      <c r="AT206" s="112"/>
      <c r="AU206" s="112"/>
      <c r="AV206" s="112"/>
      <c r="AW206" s="112"/>
      <c r="AX206" s="112"/>
    </row>
    <row r="207">
      <c r="A207" s="247">
        <v>1041779.0</v>
      </c>
      <c r="B207" s="95" t="s">
        <v>3354</v>
      </c>
      <c r="E207" s="247">
        <v>499954.0</v>
      </c>
      <c r="F207" s="95" t="s">
        <v>3355</v>
      </c>
      <c r="G207" s="95" t="s">
        <v>2231</v>
      </c>
      <c r="J207" s="247">
        <v>58.0</v>
      </c>
      <c r="K207" s="112"/>
      <c r="L207" s="112"/>
      <c r="M207" s="112"/>
      <c r="N207" s="112"/>
      <c r="O207" s="112"/>
      <c r="P207" s="112"/>
      <c r="Q207" s="95" t="s">
        <v>1638</v>
      </c>
      <c r="R207" s="112"/>
      <c r="S207" s="95" t="s">
        <v>2232</v>
      </c>
      <c r="U207" s="95" t="s">
        <v>2760</v>
      </c>
      <c r="V207" s="95" t="s">
        <v>2234</v>
      </c>
      <c r="W207" s="95" t="s">
        <v>2235</v>
      </c>
      <c r="X207" s="95" t="s">
        <v>2236</v>
      </c>
      <c r="Y207" s="248" t="s">
        <v>3356</v>
      </c>
      <c r="Z207" s="248" t="s">
        <v>2238</v>
      </c>
      <c r="AA207" s="248" t="s">
        <v>3357</v>
      </c>
      <c r="AD207" s="247">
        <v>1.34283122E8</v>
      </c>
      <c r="AE207" s="247">
        <v>4.59072786E8</v>
      </c>
      <c r="AF207" s="112"/>
      <c r="AG207" s="112"/>
      <c r="AH207" s="112"/>
      <c r="AI207" s="112"/>
      <c r="AJ207" s="112"/>
      <c r="AK207" s="112"/>
      <c r="AL207" s="247">
        <v>1.0</v>
      </c>
      <c r="AM207" s="95" t="s">
        <v>2240</v>
      </c>
      <c r="AN207" s="95" t="s">
        <v>2241</v>
      </c>
      <c r="AO207" s="95" t="s">
        <v>1637</v>
      </c>
      <c r="AP207" s="95" t="s">
        <v>1649</v>
      </c>
      <c r="AQ207" s="95" t="s">
        <v>1650</v>
      </c>
      <c r="AR207" s="95" t="s">
        <v>1651</v>
      </c>
      <c r="AT207" s="112"/>
      <c r="AU207" s="112"/>
      <c r="AV207" s="112"/>
      <c r="AW207" s="112"/>
      <c r="AX207" s="112"/>
    </row>
    <row r="208">
      <c r="A208" s="247">
        <v>1362830.0</v>
      </c>
      <c r="B208" s="95" t="s">
        <v>3358</v>
      </c>
      <c r="E208" s="247">
        <v>643172.0</v>
      </c>
      <c r="F208" s="95" t="s">
        <v>3359</v>
      </c>
      <c r="G208" s="95" t="s">
        <v>2231</v>
      </c>
      <c r="J208" s="247">
        <v>58.9</v>
      </c>
      <c r="K208" s="112"/>
      <c r="L208" s="112"/>
      <c r="M208" s="112"/>
      <c r="N208" s="112"/>
      <c r="O208" s="112"/>
      <c r="P208" s="112"/>
      <c r="Q208" s="95" t="s">
        <v>1638</v>
      </c>
      <c r="R208" s="112"/>
      <c r="S208" s="95" t="s">
        <v>2649</v>
      </c>
      <c r="U208" s="112"/>
      <c r="V208" s="95" t="s">
        <v>2650</v>
      </c>
      <c r="W208" s="95" t="s">
        <v>2651</v>
      </c>
      <c r="X208" s="95" t="s">
        <v>2497</v>
      </c>
      <c r="Y208" s="248" t="s">
        <v>3360</v>
      </c>
      <c r="Z208" s="248" t="s">
        <v>2238</v>
      </c>
      <c r="AA208" s="248" t="s">
        <v>3361</v>
      </c>
      <c r="AD208" s="247">
        <v>1.64830461E8</v>
      </c>
      <c r="AE208" s="247">
        <v>4.90945574E8</v>
      </c>
      <c r="AF208" s="112"/>
      <c r="AG208" s="112"/>
      <c r="AH208" s="112"/>
      <c r="AI208" s="112"/>
      <c r="AJ208" s="112"/>
      <c r="AK208" s="112"/>
      <c r="AL208" s="247">
        <v>1.0</v>
      </c>
      <c r="AM208" s="95" t="s">
        <v>2240</v>
      </c>
      <c r="AN208" s="95" t="s">
        <v>2241</v>
      </c>
      <c r="AO208" s="95" t="s">
        <v>1637</v>
      </c>
      <c r="AP208" s="95" t="s">
        <v>1649</v>
      </c>
      <c r="AQ208" s="95" t="s">
        <v>1650</v>
      </c>
      <c r="AR208" s="95" t="s">
        <v>1651</v>
      </c>
      <c r="AT208" s="112"/>
      <c r="AU208" s="112"/>
      <c r="AV208" s="112"/>
      <c r="AW208" s="112"/>
      <c r="AX208" s="112"/>
    </row>
    <row r="209">
      <c r="A209" s="247">
        <v>1041850.0</v>
      </c>
      <c r="B209" s="95" t="s">
        <v>3362</v>
      </c>
      <c r="E209" s="247">
        <v>499991.0</v>
      </c>
      <c r="F209" s="95" t="s">
        <v>3363</v>
      </c>
      <c r="G209" s="95" t="s">
        <v>2231</v>
      </c>
      <c r="J209" s="247">
        <v>59.4</v>
      </c>
      <c r="K209" s="112"/>
      <c r="L209" s="112"/>
      <c r="M209" s="112"/>
      <c r="N209" s="112"/>
      <c r="O209" s="112"/>
      <c r="P209" s="112"/>
      <c r="Q209" s="95" t="s">
        <v>1638</v>
      </c>
      <c r="R209" s="112"/>
      <c r="S209" s="95" t="s">
        <v>2232</v>
      </c>
      <c r="U209" s="95" t="s">
        <v>2760</v>
      </c>
      <c r="V209" s="95" t="s">
        <v>2234</v>
      </c>
      <c r="W209" s="95" t="s">
        <v>2235</v>
      </c>
      <c r="X209" s="95" t="s">
        <v>2236</v>
      </c>
      <c r="Y209" s="248" t="s">
        <v>3364</v>
      </c>
      <c r="Z209" s="248" t="s">
        <v>2238</v>
      </c>
      <c r="AA209" s="248" t="s">
        <v>3365</v>
      </c>
      <c r="AD209" s="247">
        <v>1.34283445E8</v>
      </c>
      <c r="AE209" s="247">
        <v>4.59072823E8</v>
      </c>
      <c r="AF209" s="112"/>
      <c r="AG209" s="112"/>
      <c r="AH209" s="112"/>
      <c r="AI209" s="112"/>
      <c r="AJ209" s="112"/>
      <c r="AK209" s="112"/>
      <c r="AL209" s="247">
        <v>1.0</v>
      </c>
      <c r="AM209" s="95" t="s">
        <v>2240</v>
      </c>
      <c r="AN209" s="95" t="s">
        <v>2241</v>
      </c>
      <c r="AO209" s="95" t="s">
        <v>1637</v>
      </c>
      <c r="AP209" s="95" t="s">
        <v>1649</v>
      </c>
      <c r="AQ209" s="95" t="s">
        <v>1650</v>
      </c>
      <c r="AR209" s="95" t="s">
        <v>1651</v>
      </c>
      <c r="AT209" s="112"/>
      <c r="AU209" s="112"/>
      <c r="AV209" s="112"/>
      <c r="AW209" s="112"/>
      <c r="AX209" s="112"/>
    </row>
    <row r="210">
      <c r="A210" s="247">
        <v>1350306.0</v>
      </c>
      <c r="B210" s="95" t="s">
        <v>3366</v>
      </c>
      <c r="C210" s="95" t="s">
        <v>3367</v>
      </c>
      <c r="D210" s="95" t="s">
        <v>3368</v>
      </c>
      <c r="E210" s="247">
        <v>635564.0</v>
      </c>
      <c r="F210" s="95" t="s">
        <v>3369</v>
      </c>
      <c r="G210" s="95" t="s">
        <v>2231</v>
      </c>
      <c r="J210" s="247">
        <v>60.0</v>
      </c>
      <c r="K210" s="112"/>
      <c r="L210" s="112"/>
      <c r="M210" s="112"/>
      <c r="N210" s="112"/>
      <c r="O210" s="112"/>
      <c r="P210" s="112"/>
      <c r="Q210" s="95" t="s">
        <v>1638</v>
      </c>
      <c r="R210" s="112"/>
      <c r="S210" s="95" t="s">
        <v>2697</v>
      </c>
      <c r="U210" s="112"/>
      <c r="V210" s="95" t="s">
        <v>2698</v>
      </c>
      <c r="W210" s="95" t="s">
        <v>2699</v>
      </c>
      <c r="X210" s="95" t="s">
        <v>2700</v>
      </c>
      <c r="Y210" s="248" t="s">
        <v>3370</v>
      </c>
      <c r="Z210" s="248" t="s">
        <v>2238</v>
      </c>
      <c r="AA210" s="248" t="s">
        <v>3371</v>
      </c>
      <c r="AL210" s="247">
        <v>1.0</v>
      </c>
      <c r="AM210" s="95" t="s">
        <v>2240</v>
      </c>
      <c r="AN210" s="95" t="s">
        <v>2241</v>
      </c>
      <c r="AO210" s="95" t="s">
        <v>1637</v>
      </c>
      <c r="AP210" s="95" t="s">
        <v>1649</v>
      </c>
      <c r="AQ210" s="95" t="s">
        <v>1650</v>
      </c>
      <c r="AR210" s="95" t="s">
        <v>1651</v>
      </c>
      <c r="AT210" s="112"/>
      <c r="AU210" s="112"/>
      <c r="AV210" s="112"/>
      <c r="AW210" s="112"/>
      <c r="AX210" s="112"/>
    </row>
    <row r="211">
      <c r="A211" s="247">
        <v>1041806.0</v>
      </c>
      <c r="B211" s="95" t="s">
        <v>3372</v>
      </c>
      <c r="E211" s="247">
        <v>499969.0</v>
      </c>
      <c r="F211" s="95" t="s">
        <v>3373</v>
      </c>
      <c r="G211" s="95" t="s">
        <v>2231</v>
      </c>
      <c r="J211" s="247">
        <v>63.1</v>
      </c>
      <c r="K211" s="112"/>
      <c r="L211" s="112"/>
      <c r="M211" s="112"/>
      <c r="N211" s="112"/>
      <c r="O211" s="112"/>
      <c r="P211" s="112"/>
      <c r="Q211" s="95" t="s">
        <v>1638</v>
      </c>
      <c r="R211" s="112"/>
      <c r="S211" s="95" t="s">
        <v>2232</v>
      </c>
      <c r="U211" s="95" t="s">
        <v>2760</v>
      </c>
      <c r="V211" s="95" t="s">
        <v>2234</v>
      </c>
      <c r="W211" s="95" t="s">
        <v>2235</v>
      </c>
      <c r="X211" s="95" t="s">
        <v>2236</v>
      </c>
      <c r="Y211" s="248" t="s">
        <v>3374</v>
      </c>
      <c r="Z211" s="248" t="s">
        <v>2238</v>
      </c>
      <c r="AA211" s="248" t="s">
        <v>3375</v>
      </c>
      <c r="AD211" s="247">
        <v>1.34282969E8</v>
      </c>
      <c r="AE211" s="247">
        <v>4.59072801E8</v>
      </c>
      <c r="AF211" s="112"/>
      <c r="AG211" s="112"/>
      <c r="AH211" s="112"/>
      <c r="AI211" s="112"/>
      <c r="AJ211" s="112"/>
      <c r="AK211" s="112"/>
      <c r="AL211" s="247">
        <v>1.0</v>
      </c>
      <c r="AM211" s="95" t="s">
        <v>2240</v>
      </c>
      <c r="AN211" s="95" t="s">
        <v>2241</v>
      </c>
      <c r="AO211" s="95" t="s">
        <v>1637</v>
      </c>
      <c r="AP211" s="95" t="s">
        <v>1649</v>
      </c>
      <c r="AQ211" s="95" t="s">
        <v>1650</v>
      </c>
      <c r="AR211" s="95" t="s">
        <v>1651</v>
      </c>
      <c r="AT211" s="112"/>
      <c r="AU211" s="112"/>
      <c r="AV211" s="112"/>
      <c r="AW211" s="112"/>
      <c r="AX211" s="112"/>
    </row>
    <row r="212">
      <c r="A212" s="247">
        <v>1041832.0</v>
      </c>
      <c r="B212" s="95" t="s">
        <v>3376</v>
      </c>
      <c r="E212" s="247">
        <v>499982.0</v>
      </c>
      <c r="F212" s="95" t="s">
        <v>3377</v>
      </c>
      <c r="G212" s="95" t="s">
        <v>2231</v>
      </c>
      <c r="J212" s="247">
        <v>68.2</v>
      </c>
      <c r="K212" s="112"/>
      <c r="L212" s="112"/>
      <c r="M212" s="112"/>
      <c r="N212" s="112"/>
      <c r="O212" s="112"/>
      <c r="P212" s="112"/>
      <c r="Q212" s="95" t="s">
        <v>1638</v>
      </c>
      <c r="R212" s="112"/>
      <c r="S212" s="95" t="s">
        <v>2232</v>
      </c>
      <c r="U212" s="95" t="s">
        <v>2760</v>
      </c>
      <c r="V212" s="95" t="s">
        <v>2234</v>
      </c>
      <c r="W212" s="95" t="s">
        <v>2235</v>
      </c>
      <c r="X212" s="95" t="s">
        <v>2236</v>
      </c>
      <c r="Y212" s="248" t="s">
        <v>3378</v>
      </c>
      <c r="Z212" s="248" t="s">
        <v>2238</v>
      </c>
      <c r="AA212" s="248" t="s">
        <v>3379</v>
      </c>
      <c r="AD212" s="247">
        <v>1.34282897E8</v>
      </c>
      <c r="AE212" s="247">
        <v>4.59072814E8</v>
      </c>
      <c r="AF212" s="112"/>
      <c r="AG212" s="112"/>
      <c r="AH212" s="112"/>
      <c r="AI212" s="112"/>
      <c r="AJ212" s="112"/>
      <c r="AK212" s="112"/>
      <c r="AL212" s="247">
        <v>1.0</v>
      </c>
      <c r="AM212" s="95" t="s">
        <v>2240</v>
      </c>
      <c r="AN212" s="95" t="s">
        <v>2241</v>
      </c>
      <c r="AO212" s="95" t="s">
        <v>1637</v>
      </c>
      <c r="AP212" s="95" t="s">
        <v>1649</v>
      </c>
      <c r="AQ212" s="95" t="s">
        <v>1650</v>
      </c>
      <c r="AR212" s="95" t="s">
        <v>1651</v>
      </c>
      <c r="AT212" s="112"/>
      <c r="AU212" s="112"/>
      <c r="AV212" s="112"/>
      <c r="AW212" s="112"/>
      <c r="AX212" s="112"/>
    </row>
    <row r="213">
      <c r="A213" s="247">
        <v>1362832.0</v>
      </c>
      <c r="B213" s="95" t="s">
        <v>3380</v>
      </c>
      <c r="E213" s="247">
        <v>643174.0</v>
      </c>
      <c r="F213" s="95" t="s">
        <v>3381</v>
      </c>
      <c r="G213" s="95" t="s">
        <v>2231</v>
      </c>
      <c r="J213" s="247">
        <v>74.2</v>
      </c>
      <c r="K213" s="112"/>
      <c r="L213" s="112"/>
      <c r="M213" s="112"/>
      <c r="N213" s="112"/>
      <c r="O213" s="112"/>
      <c r="P213" s="112"/>
      <c r="Q213" s="95" t="s">
        <v>1638</v>
      </c>
      <c r="R213" s="112"/>
      <c r="S213" s="95" t="s">
        <v>2649</v>
      </c>
      <c r="U213" s="112"/>
      <c r="V213" s="95" t="s">
        <v>2650</v>
      </c>
      <c r="W213" s="95" t="s">
        <v>2651</v>
      </c>
      <c r="X213" s="95" t="s">
        <v>2497</v>
      </c>
      <c r="Y213" s="248" t="s">
        <v>3382</v>
      </c>
      <c r="Z213" s="248" t="s">
        <v>2238</v>
      </c>
      <c r="AA213" s="248" t="s">
        <v>3383</v>
      </c>
      <c r="AD213" s="247">
        <v>1.71034161E8</v>
      </c>
      <c r="AE213" s="247">
        <v>4.90945576E8</v>
      </c>
      <c r="AF213" s="112"/>
      <c r="AG213" s="112"/>
      <c r="AH213" s="112"/>
      <c r="AI213" s="112"/>
      <c r="AJ213" s="112"/>
      <c r="AK213" s="112"/>
      <c r="AL213" s="247">
        <v>1.0</v>
      </c>
      <c r="AM213" s="95" t="s">
        <v>2240</v>
      </c>
      <c r="AN213" s="95" t="s">
        <v>2241</v>
      </c>
      <c r="AO213" s="95" t="s">
        <v>1637</v>
      </c>
      <c r="AP213" s="95" t="s">
        <v>1649</v>
      </c>
      <c r="AQ213" s="95" t="s">
        <v>1650</v>
      </c>
      <c r="AR213" s="95" t="s">
        <v>1651</v>
      </c>
      <c r="AT213" s="112"/>
      <c r="AU213" s="112"/>
      <c r="AV213" s="112"/>
      <c r="AW213" s="112"/>
      <c r="AX213" s="112"/>
    </row>
    <row r="214">
      <c r="A214" s="247">
        <v>1205923.0</v>
      </c>
      <c r="B214" s="95" t="s">
        <v>3384</v>
      </c>
      <c r="C214" s="95" t="s">
        <v>3385</v>
      </c>
      <c r="D214" s="95" t="s">
        <v>3386</v>
      </c>
      <c r="E214" s="247">
        <v>570927.0</v>
      </c>
      <c r="F214" s="95" t="s">
        <v>3387</v>
      </c>
      <c r="G214" s="95" t="s">
        <v>2231</v>
      </c>
      <c r="J214" s="247">
        <v>86.7</v>
      </c>
      <c r="K214" s="112"/>
      <c r="L214" s="112"/>
      <c r="M214" s="112"/>
      <c r="N214" s="112"/>
      <c r="O214" s="112"/>
      <c r="P214" s="112"/>
      <c r="Q214" s="95" t="s">
        <v>1638</v>
      </c>
      <c r="R214" s="112"/>
      <c r="S214" s="95" t="s">
        <v>2676</v>
      </c>
      <c r="U214" s="95" t="s">
        <v>2677</v>
      </c>
      <c r="V214" s="95" t="s">
        <v>2678</v>
      </c>
      <c r="W214" s="95" t="s">
        <v>2679</v>
      </c>
      <c r="X214" s="95" t="s">
        <v>2680</v>
      </c>
      <c r="Y214" s="248" t="s">
        <v>3388</v>
      </c>
      <c r="Z214" s="248" t="s">
        <v>2238</v>
      </c>
      <c r="AA214" s="248" t="s">
        <v>3389</v>
      </c>
      <c r="AD214" s="247">
        <v>1.37531518E8</v>
      </c>
      <c r="AE214" s="247">
        <v>4.73132145E8</v>
      </c>
      <c r="AF214" s="112"/>
      <c r="AG214" s="112"/>
      <c r="AH214" s="112"/>
      <c r="AI214" s="112"/>
      <c r="AJ214" s="112"/>
      <c r="AK214" s="112"/>
      <c r="AL214" s="247">
        <v>1.0</v>
      </c>
      <c r="AM214" s="95" t="s">
        <v>2240</v>
      </c>
      <c r="AN214" s="95" t="s">
        <v>2241</v>
      </c>
      <c r="AO214" s="95" t="s">
        <v>1637</v>
      </c>
      <c r="AP214" s="95" t="s">
        <v>1649</v>
      </c>
      <c r="AQ214" s="95" t="s">
        <v>1650</v>
      </c>
      <c r="AR214" s="95" t="s">
        <v>1651</v>
      </c>
      <c r="AT214" s="112"/>
      <c r="AU214" s="112"/>
      <c r="AV214" s="112"/>
      <c r="AW214" s="112"/>
      <c r="AX214" s="112"/>
    </row>
    <row r="215">
      <c r="A215" s="247">
        <v>1206066.0</v>
      </c>
      <c r="B215" s="95" t="s">
        <v>3384</v>
      </c>
      <c r="C215" s="95" t="s">
        <v>3385</v>
      </c>
      <c r="D215" s="95" t="s">
        <v>3386</v>
      </c>
      <c r="E215" s="247">
        <v>570927.0</v>
      </c>
      <c r="F215" s="95" t="s">
        <v>3387</v>
      </c>
      <c r="G215" s="95" t="s">
        <v>2231</v>
      </c>
      <c r="J215" s="247">
        <v>86.7</v>
      </c>
      <c r="K215" s="112"/>
      <c r="L215" s="112"/>
      <c r="M215" s="112"/>
      <c r="N215" s="112"/>
      <c r="O215" s="112"/>
      <c r="P215" s="112"/>
      <c r="Q215" s="95" t="s">
        <v>1638</v>
      </c>
      <c r="R215" s="112"/>
      <c r="S215" s="95" t="s">
        <v>2676</v>
      </c>
      <c r="U215" s="95" t="s">
        <v>2677</v>
      </c>
      <c r="V215" s="95" t="s">
        <v>2678</v>
      </c>
      <c r="W215" s="95" t="s">
        <v>2679</v>
      </c>
      <c r="X215" s="95" t="s">
        <v>2680</v>
      </c>
      <c r="Y215" s="248" t="s">
        <v>3388</v>
      </c>
      <c r="Z215" s="248" t="s">
        <v>2238</v>
      </c>
      <c r="AA215" s="248" t="s">
        <v>3389</v>
      </c>
      <c r="AD215" s="247">
        <v>1.37531518E8</v>
      </c>
      <c r="AE215" s="247">
        <v>4.73132145E8</v>
      </c>
      <c r="AF215" s="112"/>
      <c r="AG215" s="112"/>
      <c r="AH215" s="112"/>
      <c r="AI215" s="112"/>
      <c r="AJ215" s="112"/>
      <c r="AK215" s="112"/>
      <c r="AL215" s="247">
        <v>1.0</v>
      </c>
      <c r="AM215" s="95" t="s">
        <v>2240</v>
      </c>
      <c r="AN215" s="95" t="s">
        <v>2241</v>
      </c>
      <c r="AO215" s="95" t="s">
        <v>1637</v>
      </c>
      <c r="AP215" s="95" t="s">
        <v>1649</v>
      </c>
      <c r="AQ215" s="95" t="s">
        <v>1650</v>
      </c>
      <c r="AR215" s="95" t="s">
        <v>1651</v>
      </c>
      <c r="AT215" s="112"/>
      <c r="AU215" s="112"/>
      <c r="AV215" s="112"/>
      <c r="AW215" s="112"/>
      <c r="AX215" s="112"/>
    </row>
    <row r="216">
      <c r="A216" s="247">
        <v>1205983.0</v>
      </c>
      <c r="B216" s="95" t="s">
        <v>3384</v>
      </c>
      <c r="C216" s="95" t="s">
        <v>3385</v>
      </c>
      <c r="D216" s="95" t="s">
        <v>3386</v>
      </c>
      <c r="E216" s="247">
        <v>570927.0</v>
      </c>
      <c r="F216" s="95" t="s">
        <v>3387</v>
      </c>
      <c r="G216" s="95" t="s">
        <v>2231</v>
      </c>
      <c r="J216" s="247">
        <v>86.7</v>
      </c>
      <c r="K216" s="112"/>
      <c r="L216" s="112"/>
      <c r="M216" s="112"/>
      <c r="N216" s="112"/>
      <c r="O216" s="112"/>
      <c r="P216" s="112"/>
      <c r="Q216" s="95" t="s">
        <v>1638</v>
      </c>
      <c r="R216" s="112"/>
      <c r="S216" s="95" t="s">
        <v>2676</v>
      </c>
      <c r="U216" s="95" t="s">
        <v>2677</v>
      </c>
      <c r="V216" s="95" t="s">
        <v>2678</v>
      </c>
      <c r="W216" s="95" t="s">
        <v>2679</v>
      </c>
      <c r="X216" s="95" t="s">
        <v>2680</v>
      </c>
      <c r="Y216" s="248" t="s">
        <v>3388</v>
      </c>
      <c r="Z216" s="248" t="s">
        <v>2238</v>
      </c>
      <c r="AA216" s="248" t="s">
        <v>3389</v>
      </c>
      <c r="AD216" s="247">
        <v>1.37531518E8</v>
      </c>
      <c r="AE216" s="247">
        <v>4.73132145E8</v>
      </c>
      <c r="AF216" s="112"/>
      <c r="AG216" s="112"/>
      <c r="AH216" s="112"/>
      <c r="AI216" s="112"/>
      <c r="AJ216" s="112"/>
      <c r="AK216" s="112"/>
      <c r="AL216" s="247">
        <v>1.0</v>
      </c>
      <c r="AM216" s="95" t="s">
        <v>2240</v>
      </c>
      <c r="AN216" s="95" t="s">
        <v>2241</v>
      </c>
      <c r="AO216" s="95" t="s">
        <v>1637</v>
      </c>
      <c r="AP216" s="95" t="s">
        <v>1649</v>
      </c>
      <c r="AQ216" s="95" t="s">
        <v>1650</v>
      </c>
      <c r="AR216" s="95" t="s">
        <v>1651</v>
      </c>
      <c r="AT216" s="112"/>
      <c r="AU216" s="112"/>
      <c r="AV216" s="112"/>
      <c r="AW216" s="112"/>
      <c r="AX216" s="112"/>
    </row>
    <row r="217">
      <c r="A217" s="247">
        <v>1206063.0</v>
      </c>
      <c r="B217" s="95" t="s">
        <v>3390</v>
      </c>
      <c r="C217" s="95" t="s">
        <v>3391</v>
      </c>
      <c r="D217" s="95" t="s">
        <v>3392</v>
      </c>
      <c r="E217" s="247">
        <v>570916.0</v>
      </c>
      <c r="F217" s="95" t="s">
        <v>3393</v>
      </c>
      <c r="G217" s="95" t="s">
        <v>2231</v>
      </c>
      <c r="J217" s="247">
        <v>88.6</v>
      </c>
      <c r="K217" s="112"/>
      <c r="L217" s="112"/>
      <c r="M217" s="112"/>
      <c r="N217" s="112"/>
      <c r="O217" s="112"/>
      <c r="P217" s="112"/>
      <c r="Q217" s="95" t="s">
        <v>1638</v>
      </c>
      <c r="R217" s="112"/>
      <c r="S217" s="95" t="s">
        <v>2676</v>
      </c>
      <c r="U217" s="95" t="s">
        <v>2677</v>
      </c>
      <c r="V217" s="95" t="s">
        <v>2678</v>
      </c>
      <c r="W217" s="95" t="s">
        <v>2679</v>
      </c>
      <c r="X217" s="95" t="s">
        <v>2680</v>
      </c>
      <c r="Y217" s="248" t="s">
        <v>3394</v>
      </c>
      <c r="Z217" s="248" t="s">
        <v>2238</v>
      </c>
      <c r="AA217" s="248" t="s">
        <v>3395</v>
      </c>
      <c r="AD217" s="247">
        <v>1.37531513E8</v>
      </c>
      <c r="AE217" s="247">
        <v>4.73132135E8</v>
      </c>
      <c r="AF217" s="112"/>
      <c r="AG217" s="112"/>
      <c r="AH217" s="112"/>
      <c r="AI217" s="112"/>
      <c r="AJ217" s="112"/>
      <c r="AK217" s="112"/>
      <c r="AL217" s="247">
        <v>1.0</v>
      </c>
      <c r="AM217" s="95" t="s">
        <v>2240</v>
      </c>
      <c r="AN217" s="95" t="s">
        <v>2241</v>
      </c>
      <c r="AO217" s="95" t="s">
        <v>1637</v>
      </c>
      <c r="AP217" s="95" t="s">
        <v>1649</v>
      </c>
      <c r="AQ217" s="95" t="s">
        <v>1650</v>
      </c>
      <c r="AR217" s="95" t="s">
        <v>1651</v>
      </c>
      <c r="AT217" s="112"/>
      <c r="AU217" s="112"/>
      <c r="AV217" s="112"/>
      <c r="AW217" s="112"/>
      <c r="AX217" s="112"/>
    </row>
    <row r="218">
      <c r="A218" s="247">
        <v>1205981.0</v>
      </c>
      <c r="B218" s="95" t="s">
        <v>3390</v>
      </c>
      <c r="C218" s="95" t="s">
        <v>3391</v>
      </c>
      <c r="D218" s="95" t="s">
        <v>3392</v>
      </c>
      <c r="E218" s="247">
        <v>570916.0</v>
      </c>
      <c r="F218" s="95" t="s">
        <v>3393</v>
      </c>
      <c r="G218" s="95" t="s">
        <v>2231</v>
      </c>
      <c r="J218" s="247">
        <v>88.6</v>
      </c>
      <c r="K218" s="112"/>
      <c r="L218" s="112"/>
      <c r="M218" s="112"/>
      <c r="N218" s="112"/>
      <c r="O218" s="112"/>
      <c r="P218" s="112"/>
      <c r="Q218" s="95" t="s">
        <v>1638</v>
      </c>
      <c r="R218" s="112"/>
      <c r="S218" s="95" t="s">
        <v>2676</v>
      </c>
      <c r="U218" s="95" t="s">
        <v>2677</v>
      </c>
      <c r="V218" s="95" t="s">
        <v>2678</v>
      </c>
      <c r="W218" s="95" t="s">
        <v>2679</v>
      </c>
      <c r="X218" s="95" t="s">
        <v>2680</v>
      </c>
      <c r="Y218" s="248" t="s">
        <v>3394</v>
      </c>
      <c r="Z218" s="248" t="s">
        <v>2238</v>
      </c>
      <c r="AA218" s="248" t="s">
        <v>3395</v>
      </c>
      <c r="AD218" s="247">
        <v>1.37531513E8</v>
      </c>
      <c r="AE218" s="247">
        <v>4.73132135E8</v>
      </c>
      <c r="AF218" s="112"/>
      <c r="AG218" s="112"/>
      <c r="AH218" s="112"/>
      <c r="AI218" s="112"/>
      <c r="AJ218" s="112"/>
      <c r="AK218" s="112"/>
      <c r="AL218" s="247">
        <v>1.0</v>
      </c>
      <c r="AM218" s="95" t="s">
        <v>2240</v>
      </c>
      <c r="AN218" s="95" t="s">
        <v>2241</v>
      </c>
      <c r="AO218" s="95" t="s">
        <v>1637</v>
      </c>
      <c r="AP218" s="95" t="s">
        <v>1649</v>
      </c>
      <c r="AQ218" s="95" t="s">
        <v>1650</v>
      </c>
      <c r="AR218" s="95" t="s">
        <v>1651</v>
      </c>
      <c r="AT218" s="112"/>
      <c r="AU218" s="112"/>
      <c r="AV218" s="112"/>
      <c r="AW218" s="112"/>
      <c r="AX218" s="112"/>
    </row>
    <row r="219">
      <c r="A219" s="247">
        <v>1205920.0</v>
      </c>
      <c r="B219" s="95" t="s">
        <v>3390</v>
      </c>
      <c r="C219" s="95" t="s">
        <v>3391</v>
      </c>
      <c r="D219" s="95" t="s">
        <v>3392</v>
      </c>
      <c r="E219" s="247">
        <v>570916.0</v>
      </c>
      <c r="F219" s="95" t="s">
        <v>3393</v>
      </c>
      <c r="G219" s="95" t="s">
        <v>2231</v>
      </c>
      <c r="J219" s="247">
        <v>88.6</v>
      </c>
      <c r="K219" s="112"/>
      <c r="L219" s="112"/>
      <c r="M219" s="112"/>
      <c r="N219" s="112"/>
      <c r="O219" s="112"/>
      <c r="P219" s="112"/>
      <c r="Q219" s="95" t="s">
        <v>1638</v>
      </c>
      <c r="R219" s="112"/>
      <c r="S219" s="95" t="s">
        <v>2676</v>
      </c>
      <c r="U219" s="95" t="s">
        <v>2677</v>
      </c>
      <c r="V219" s="95" t="s">
        <v>2678</v>
      </c>
      <c r="W219" s="95" t="s">
        <v>2679</v>
      </c>
      <c r="X219" s="95" t="s">
        <v>2680</v>
      </c>
      <c r="Y219" s="248" t="s">
        <v>3394</v>
      </c>
      <c r="Z219" s="248" t="s">
        <v>2238</v>
      </c>
      <c r="AA219" s="248" t="s">
        <v>3395</v>
      </c>
      <c r="AD219" s="247">
        <v>1.37531513E8</v>
      </c>
      <c r="AE219" s="247">
        <v>4.73132135E8</v>
      </c>
      <c r="AF219" s="112"/>
      <c r="AG219" s="112"/>
      <c r="AH219" s="112"/>
      <c r="AI219" s="112"/>
      <c r="AJ219" s="112"/>
      <c r="AK219" s="112"/>
      <c r="AL219" s="247">
        <v>1.0</v>
      </c>
      <c r="AM219" s="95" t="s">
        <v>2240</v>
      </c>
      <c r="AN219" s="95" t="s">
        <v>2241</v>
      </c>
      <c r="AO219" s="95" t="s">
        <v>1637</v>
      </c>
      <c r="AP219" s="95" t="s">
        <v>1649</v>
      </c>
      <c r="AQ219" s="95" t="s">
        <v>1650</v>
      </c>
      <c r="AR219" s="95" t="s">
        <v>1651</v>
      </c>
      <c r="AT219" s="112"/>
      <c r="AU219" s="112"/>
      <c r="AV219" s="112"/>
      <c r="AW219" s="112"/>
      <c r="AX219" s="112"/>
    </row>
    <row r="220">
      <c r="A220" s="247">
        <v>1041732.0</v>
      </c>
      <c r="B220" s="95" t="s">
        <v>3396</v>
      </c>
      <c r="E220" s="247">
        <v>499928.0</v>
      </c>
      <c r="F220" s="95" t="s">
        <v>3397</v>
      </c>
      <c r="G220" s="95" t="s">
        <v>2231</v>
      </c>
      <c r="J220" s="247">
        <v>98.4</v>
      </c>
      <c r="K220" s="112"/>
      <c r="L220" s="112"/>
      <c r="M220" s="112"/>
      <c r="N220" s="112"/>
      <c r="O220" s="112"/>
      <c r="P220" s="112"/>
      <c r="Q220" s="95" t="s">
        <v>1638</v>
      </c>
      <c r="R220" s="112"/>
      <c r="S220" s="95" t="s">
        <v>2232</v>
      </c>
      <c r="U220" s="95" t="s">
        <v>2760</v>
      </c>
      <c r="V220" s="95" t="s">
        <v>2234</v>
      </c>
      <c r="W220" s="95" t="s">
        <v>2235</v>
      </c>
      <c r="X220" s="95" t="s">
        <v>2236</v>
      </c>
      <c r="Y220" s="248" t="s">
        <v>3398</v>
      </c>
      <c r="Z220" s="248" t="s">
        <v>2238</v>
      </c>
      <c r="AA220" s="248" t="s">
        <v>3399</v>
      </c>
      <c r="AD220" s="247">
        <v>1.34283387E8</v>
      </c>
      <c r="AE220" s="247">
        <v>4.5907276E8</v>
      </c>
      <c r="AF220" s="112"/>
      <c r="AG220" s="112"/>
      <c r="AH220" s="112"/>
      <c r="AI220" s="112"/>
      <c r="AJ220" s="112"/>
      <c r="AK220" s="112"/>
      <c r="AL220" s="247">
        <v>1.0</v>
      </c>
      <c r="AM220" s="95" t="s">
        <v>2240</v>
      </c>
      <c r="AN220" s="95" t="s">
        <v>2241</v>
      </c>
      <c r="AO220" s="95" t="s">
        <v>1637</v>
      </c>
      <c r="AP220" s="95" t="s">
        <v>1649</v>
      </c>
      <c r="AQ220" s="95" t="s">
        <v>1650</v>
      </c>
      <c r="AR220" s="95" t="s">
        <v>1651</v>
      </c>
      <c r="AT220" s="112"/>
      <c r="AU220" s="112"/>
      <c r="AV220" s="112"/>
      <c r="AW220" s="112"/>
      <c r="AX220" s="112"/>
    </row>
    <row r="221">
      <c r="A221" s="247">
        <v>1041822.0</v>
      </c>
      <c r="B221" s="95" t="s">
        <v>3400</v>
      </c>
      <c r="E221" s="247">
        <v>499977.0</v>
      </c>
      <c r="F221" s="95" t="s">
        <v>3401</v>
      </c>
      <c r="G221" s="95" t="s">
        <v>2231</v>
      </c>
      <c r="J221" s="247">
        <v>98.6</v>
      </c>
      <c r="K221" s="112"/>
      <c r="L221" s="112"/>
      <c r="M221" s="112"/>
      <c r="N221" s="112"/>
      <c r="O221" s="112"/>
      <c r="P221" s="112"/>
      <c r="Q221" s="95" t="s">
        <v>1638</v>
      </c>
      <c r="R221" s="112"/>
      <c r="S221" s="95" t="s">
        <v>2232</v>
      </c>
      <c r="U221" s="95" t="s">
        <v>2760</v>
      </c>
      <c r="V221" s="95" t="s">
        <v>2234</v>
      </c>
      <c r="W221" s="95" t="s">
        <v>2235</v>
      </c>
      <c r="X221" s="95" t="s">
        <v>2236</v>
      </c>
      <c r="Y221" s="248" t="s">
        <v>3402</v>
      </c>
      <c r="Z221" s="248" t="s">
        <v>2238</v>
      </c>
      <c r="AA221" s="248" t="s">
        <v>3403</v>
      </c>
      <c r="AD221" s="247">
        <v>1.34282974E8</v>
      </c>
      <c r="AE221" s="247">
        <v>4.59072809E8</v>
      </c>
      <c r="AF221" s="112"/>
      <c r="AG221" s="112"/>
      <c r="AH221" s="112"/>
      <c r="AI221" s="112"/>
      <c r="AJ221" s="112"/>
      <c r="AK221" s="112"/>
      <c r="AL221" s="247">
        <v>1.0</v>
      </c>
      <c r="AM221" s="95" t="s">
        <v>2240</v>
      </c>
      <c r="AN221" s="95" t="s">
        <v>2241</v>
      </c>
      <c r="AO221" s="95" t="s">
        <v>1637</v>
      </c>
      <c r="AP221" s="95" t="s">
        <v>1649</v>
      </c>
      <c r="AQ221" s="95" t="s">
        <v>1650</v>
      </c>
      <c r="AR221" s="95" t="s">
        <v>1651</v>
      </c>
      <c r="AT221" s="112"/>
      <c r="AU221" s="112"/>
      <c r="AV221" s="112"/>
      <c r="AW221" s="112"/>
      <c r="AX221" s="112"/>
    </row>
    <row r="222">
      <c r="A222" s="247">
        <v>1041814.0</v>
      </c>
      <c r="B222" s="95" t="s">
        <v>3404</v>
      </c>
      <c r="E222" s="247">
        <v>499973.0</v>
      </c>
      <c r="F222" s="95" t="s">
        <v>3405</v>
      </c>
      <c r="G222" s="95" t="s">
        <v>2231</v>
      </c>
      <c r="J222" s="247">
        <v>105.0</v>
      </c>
      <c r="K222" s="112"/>
      <c r="L222" s="112"/>
      <c r="M222" s="112"/>
      <c r="N222" s="112"/>
      <c r="O222" s="112"/>
      <c r="P222" s="112"/>
      <c r="Q222" s="95" t="s">
        <v>1638</v>
      </c>
      <c r="R222" s="112"/>
      <c r="S222" s="95" t="s">
        <v>2232</v>
      </c>
      <c r="U222" s="95" t="s">
        <v>2760</v>
      </c>
      <c r="V222" s="95" t="s">
        <v>2234</v>
      </c>
      <c r="W222" s="95" t="s">
        <v>2235</v>
      </c>
      <c r="X222" s="95" t="s">
        <v>2236</v>
      </c>
      <c r="Y222" s="248" t="s">
        <v>3406</v>
      </c>
      <c r="Z222" s="248" t="s">
        <v>2238</v>
      </c>
      <c r="AA222" s="248" t="s">
        <v>3407</v>
      </c>
      <c r="AD222" s="247">
        <v>1.34282954E8</v>
      </c>
      <c r="AE222" s="247">
        <v>4.59072805E8</v>
      </c>
      <c r="AF222" s="112"/>
      <c r="AG222" s="112"/>
      <c r="AH222" s="112"/>
      <c r="AI222" s="112"/>
      <c r="AJ222" s="112"/>
      <c r="AK222" s="112"/>
      <c r="AL222" s="247">
        <v>1.0</v>
      </c>
      <c r="AM222" s="95" t="s">
        <v>2240</v>
      </c>
      <c r="AN222" s="95" t="s">
        <v>2241</v>
      </c>
      <c r="AO222" s="95" t="s">
        <v>1637</v>
      </c>
      <c r="AP222" s="95" t="s">
        <v>1649</v>
      </c>
      <c r="AQ222" s="95" t="s">
        <v>1650</v>
      </c>
      <c r="AR222" s="95" t="s">
        <v>1651</v>
      </c>
      <c r="AT222" s="112"/>
      <c r="AU222" s="112"/>
      <c r="AV222" s="112"/>
      <c r="AW222" s="112"/>
      <c r="AX222" s="112"/>
    </row>
    <row r="223">
      <c r="A223" s="247">
        <v>1041795.0</v>
      </c>
      <c r="B223" s="95" t="s">
        <v>3408</v>
      </c>
      <c r="E223" s="247">
        <v>499963.0</v>
      </c>
      <c r="F223" s="95" t="s">
        <v>3409</v>
      </c>
      <c r="G223" s="95" t="s">
        <v>2231</v>
      </c>
      <c r="J223" s="247">
        <v>108.0</v>
      </c>
      <c r="K223" s="112"/>
      <c r="L223" s="112"/>
      <c r="M223" s="112"/>
      <c r="N223" s="112"/>
      <c r="O223" s="112"/>
      <c r="P223" s="112"/>
      <c r="Q223" s="95" t="s">
        <v>1638</v>
      </c>
      <c r="R223" s="112"/>
      <c r="S223" s="95" t="s">
        <v>2232</v>
      </c>
      <c r="U223" s="95" t="s">
        <v>2760</v>
      </c>
      <c r="V223" s="95" t="s">
        <v>2234</v>
      </c>
      <c r="W223" s="95" t="s">
        <v>2235</v>
      </c>
      <c r="X223" s="95" t="s">
        <v>2236</v>
      </c>
      <c r="Y223" s="248" t="s">
        <v>3410</v>
      </c>
      <c r="Z223" s="248" t="s">
        <v>2238</v>
      </c>
      <c r="AA223" s="248" t="s">
        <v>3411</v>
      </c>
      <c r="AD223" s="247">
        <v>1.34283E8</v>
      </c>
      <c r="AE223" s="247">
        <v>4.59072795E8</v>
      </c>
      <c r="AF223" s="112"/>
      <c r="AG223" s="112"/>
      <c r="AH223" s="112"/>
      <c r="AI223" s="112"/>
      <c r="AJ223" s="112"/>
      <c r="AK223" s="112"/>
      <c r="AL223" s="247">
        <v>1.0</v>
      </c>
      <c r="AM223" s="95" t="s">
        <v>2240</v>
      </c>
      <c r="AN223" s="95" t="s">
        <v>2241</v>
      </c>
      <c r="AO223" s="95" t="s">
        <v>1637</v>
      </c>
      <c r="AP223" s="95" t="s">
        <v>1649</v>
      </c>
      <c r="AQ223" s="95" t="s">
        <v>1650</v>
      </c>
      <c r="AR223" s="95" t="s">
        <v>1651</v>
      </c>
      <c r="AT223" s="112"/>
      <c r="AU223" s="112"/>
      <c r="AV223" s="112"/>
      <c r="AW223" s="112"/>
      <c r="AX223" s="112"/>
    </row>
    <row r="224">
      <c r="A224" s="247">
        <v>1205967.0</v>
      </c>
      <c r="B224" s="95" t="s">
        <v>3390</v>
      </c>
      <c r="C224" s="95" t="s">
        <v>3391</v>
      </c>
      <c r="D224" s="95" t="s">
        <v>3392</v>
      </c>
      <c r="E224" s="247">
        <v>570916.0</v>
      </c>
      <c r="F224" s="95" t="s">
        <v>3393</v>
      </c>
      <c r="G224" s="95" t="s">
        <v>2231</v>
      </c>
      <c r="J224" s="247">
        <v>109.0</v>
      </c>
      <c r="K224" s="112"/>
      <c r="L224" s="112"/>
      <c r="M224" s="112"/>
      <c r="N224" s="112"/>
      <c r="O224" s="112"/>
      <c r="P224" s="112"/>
      <c r="Q224" s="95" t="s">
        <v>1638</v>
      </c>
      <c r="R224" s="112"/>
      <c r="S224" s="95" t="s">
        <v>2676</v>
      </c>
      <c r="U224" s="95" t="s">
        <v>2677</v>
      </c>
      <c r="V224" s="95" t="s">
        <v>2678</v>
      </c>
      <c r="W224" s="95" t="s">
        <v>2679</v>
      </c>
      <c r="X224" s="95" t="s">
        <v>2680</v>
      </c>
      <c r="Y224" s="248" t="s">
        <v>3394</v>
      </c>
      <c r="Z224" s="248" t="s">
        <v>2238</v>
      </c>
      <c r="AA224" s="248" t="s">
        <v>3395</v>
      </c>
      <c r="AD224" s="247">
        <v>1.37531513E8</v>
      </c>
      <c r="AE224" s="247">
        <v>4.73132135E8</v>
      </c>
      <c r="AF224" s="112"/>
      <c r="AG224" s="112"/>
      <c r="AH224" s="112"/>
      <c r="AI224" s="112"/>
      <c r="AJ224" s="112"/>
      <c r="AK224" s="112"/>
      <c r="AL224" s="247">
        <v>1.0</v>
      </c>
      <c r="AM224" s="95" t="s">
        <v>2240</v>
      </c>
      <c r="AN224" s="95" t="s">
        <v>2241</v>
      </c>
      <c r="AO224" s="95" t="s">
        <v>1637</v>
      </c>
      <c r="AP224" s="95" t="s">
        <v>1649</v>
      </c>
      <c r="AQ224" s="95" t="s">
        <v>1650</v>
      </c>
      <c r="AR224" s="95" t="s">
        <v>1651</v>
      </c>
      <c r="AT224" s="112"/>
      <c r="AU224" s="112"/>
      <c r="AV224" s="112"/>
      <c r="AW224" s="112"/>
      <c r="AX224" s="112"/>
    </row>
    <row r="225">
      <c r="A225" s="247">
        <v>1205887.0</v>
      </c>
      <c r="B225" s="95" t="s">
        <v>3390</v>
      </c>
      <c r="C225" s="95" t="s">
        <v>3391</v>
      </c>
      <c r="D225" s="95" t="s">
        <v>3392</v>
      </c>
      <c r="E225" s="247">
        <v>570916.0</v>
      </c>
      <c r="F225" s="95" t="s">
        <v>3393</v>
      </c>
      <c r="G225" s="95" t="s">
        <v>2231</v>
      </c>
      <c r="J225" s="247">
        <v>109.0</v>
      </c>
      <c r="K225" s="112"/>
      <c r="L225" s="112"/>
      <c r="M225" s="112"/>
      <c r="N225" s="112"/>
      <c r="O225" s="112"/>
      <c r="P225" s="112"/>
      <c r="Q225" s="95" t="s">
        <v>1638</v>
      </c>
      <c r="R225" s="112"/>
      <c r="S225" s="95" t="s">
        <v>2676</v>
      </c>
      <c r="U225" s="95" t="s">
        <v>2677</v>
      </c>
      <c r="V225" s="95" t="s">
        <v>2678</v>
      </c>
      <c r="W225" s="95" t="s">
        <v>2679</v>
      </c>
      <c r="X225" s="95" t="s">
        <v>2680</v>
      </c>
      <c r="Y225" s="248" t="s">
        <v>3394</v>
      </c>
      <c r="Z225" s="248" t="s">
        <v>2238</v>
      </c>
      <c r="AA225" s="248" t="s">
        <v>3395</v>
      </c>
      <c r="AD225" s="247">
        <v>1.37531513E8</v>
      </c>
      <c r="AE225" s="247">
        <v>4.73132135E8</v>
      </c>
      <c r="AF225" s="112"/>
      <c r="AG225" s="112"/>
      <c r="AH225" s="112"/>
      <c r="AI225" s="112"/>
      <c r="AJ225" s="112"/>
      <c r="AK225" s="112"/>
      <c r="AL225" s="247">
        <v>1.0</v>
      </c>
      <c r="AM225" s="95" t="s">
        <v>2240</v>
      </c>
      <c r="AN225" s="95" t="s">
        <v>2241</v>
      </c>
      <c r="AO225" s="95" t="s">
        <v>1637</v>
      </c>
      <c r="AP225" s="95" t="s">
        <v>1649</v>
      </c>
      <c r="AQ225" s="95" t="s">
        <v>1650</v>
      </c>
      <c r="AR225" s="95" t="s">
        <v>1651</v>
      </c>
      <c r="AT225" s="112"/>
      <c r="AU225" s="112"/>
      <c r="AV225" s="112"/>
      <c r="AW225" s="112"/>
      <c r="AX225" s="112"/>
    </row>
    <row r="226">
      <c r="A226" s="247">
        <v>1206030.0</v>
      </c>
      <c r="B226" s="95" t="s">
        <v>3390</v>
      </c>
      <c r="C226" s="95" t="s">
        <v>3391</v>
      </c>
      <c r="D226" s="95" t="s">
        <v>3392</v>
      </c>
      <c r="E226" s="247">
        <v>570916.0</v>
      </c>
      <c r="F226" s="95" t="s">
        <v>3393</v>
      </c>
      <c r="G226" s="95" t="s">
        <v>2231</v>
      </c>
      <c r="J226" s="247">
        <v>109.0</v>
      </c>
      <c r="K226" s="112"/>
      <c r="L226" s="112"/>
      <c r="M226" s="112"/>
      <c r="N226" s="112"/>
      <c r="O226" s="112"/>
      <c r="P226" s="112"/>
      <c r="Q226" s="95" t="s">
        <v>1638</v>
      </c>
      <c r="R226" s="112"/>
      <c r="S226" s="95" t="s">
        <v>2676</v>
      </c>
      <c r="U226" s="95" t="s">
        <v>2677</v>
      </c>
      <c r="V226" s="95" t="s">
        <v>2678</v>
      </c>
      <c r="W226" s="95" t="s">
        <v>2679</v>
      </c>
      <c r="X226" s="95" t="s">
        <v>2680</v>
      </c>
      <c r="Y226" s="248" t="s">
        <v>3394</v>
      </c>
      <c r="Z226" s="248" t="s">
        <v>2238</v>
      </c>
      <c r="AA226" s="248" t="s">
        <v>3395</v>
      </c>
      <c r="AD226" s="247">
        <v>1.37531513E8</v>
      </c>
      <c r="AE226" s="247">
        <v>4.73132135E8</v>
      </c>
      <c r="AF226" s="112"/>
      <c r="AG226" s="112"/>
      <c r="AH226" s="112"/>
      <c r="AI226" s="112"/>
      <c r="AJ226" s="112"/>
      <c r="AK226" s="112"/>
      <c r="AL226" s="247">
        <v>1.0</v>
      </c>
      <c r="AM226" s="95" t="s">
        <v>2240</v>
      </c>
      <c r="AN226" s="95" t="s">
        <v>2241</v>
      </c>
      <c r="AO226" s="95" t="s">
        <v>1637</v>
      </c>
      <c r="AP226" s="95" t="s">
        <v>1649</v>
      </c>
      <c r="AQ226" s="95" t="s">
        <v>1650</v>
      </c>
      <c r="AR226" s="95" t="s">
        <v>1651</v>
      </c>
      <c r="AT226" s="112"/>
      <c r="AU226" s="112"/>
      <c r="AV226" s="112"/>
      <c r="AW226" s="112"/>
      <c r="AX226" s="112"/>
    </row>
    <row r="227">
      <c r="A227" s="247">
        <v>1041714.0</v>
      </c>
      <c r="B227" s="95" t="s">
        <v>3412</v>
      </c>
      <c r="E227" s="247">
        <v>499919.0</v>
      </c>
      <c r="F227" s="95" t="s">
        <v>3413</v>
      </c>
      <c r="G227" s="95" t="s">
        <v>2231</v>
      </c>
      <c r="J227" s="247">
        <v>116.0</v>
      </c>
      <c r="K227" s="112"/>
      <c r="L227" s="112"/>
      <c r="M227" s="112"/>
      <c r="N227" s="112"/>
      <c r="O227" s="112"/>
      <c r="P227" s="112"/>
      <c r="Q227" s="95" t="s">
        <v>1638</v>
      </c>
      <c r="R227" s="112"/>
      <c r="S227" s="95" t="s">
        <v>2232</v>
      </c>
      <c r="U227" s="95" t="s">
        <v>2760</v>
      </c>
      <c r="V227" s="95" t="s">
        <v>2234</v>
      </c>
      <c r="W227" s="95" t="s">
        <v>2235</v>
      </c>
      <c r="X227" s="95" t="s">
        <v>2236</v>
      </c>
      <c r="Y227" s="248" t="s">
        <v>3414</v>
      </c>
      <c r="Z227" s="248" t="s">
        <v>2238</v>
      </c>
      <c r="AA227" s="248" t="s">
        <v>3415</v>
      </c>
      <c r="AD227" s="247">
        <v>1.34282787E8</v>
      </c>
      <c r="AE227" s="247">
        <v>4.59072751E8</v>
      </c>
      <c r="AF227" s="112"/>
      <c r="AG227" s="112"/>
      <c r="AH227" s="112"/>
      <c r="AI227" s="112"/>
      <c r="AJ227" s="112"/>
      <c r="AK227" s="112"/>
      <c r="AL227" s="247">
        <v>1.0</v>
      </c>
      <c r="AM227" s="95" t="s">
        <v>2240</v>
      </c>
      <c r="AN227" s="95" t="s">
        <v>2241</v>
      </c>
      <c r="AO227" s="95" t="s">
        <v>1637</v>
      </c>
      <c r="AP227" s="95" t="s">
        <v>1649</v>
      </c>
      <c r="AQ227" s="95" t="s">
        <v>1650</v>
      </c>
      <c r="AR227" s="95" t="s">
        <v>1651</v>
      </c>
      <c r="AT227" s="112"/>
      <c r="AU227" s="112"/>
      <c r="AV227" s="112"/>
      <c r="AW227" s="112"/>
      <c r="AX227" s="112"/>
    </row>
    <row r="228">
      <c r="A228" s="247">
        <v>1205971.0</v>
      </c>
      <c r="B228" s="95" t="s">
        <v>3416</v>
      </c>
      <c r="E228" s="247">
        <v>570921.0</v>
      </c>
      <c r="F228" s="95" t="s">
        <v>3417</v>
      </c>
      <c r="G228" s="95" t="s">
        <v>2231</v>
      </c>
      <c r="J228" s="247">
        <v>119.0</v>
      </c>
      <c r="K228" s="112"/>
      <c r="L228" s="112"/>
      <c r="M228" s="112"/>
      <c r="N228" s="112"/>
      <c r="O228" s="112"/>
      <c r="P228" s="112"/>
      <c r="Q228" s="95" t="s">
        <v>1638</v>
      </c>
      <c r="R228" s="112"/>
      <c r="S228" s="95" t="s">
        <v>2676</v>
      </c>
      <c r="U228" s="95" t="s">
        <v>2677</v>
      </c>
      <c r="V228" s="95" t="s">
        <v>2678</v>
      </c>
      <c r="W228" s="95" t="s">
        <v>2679</v>
      </c>
      <c r="X228" s="95" t="s">
        <v>2680</v>
      </c>
      <c r="Y228" s="248" t="s">
        <v>3418</v>
      </c>
      <c r="Z228" s="248" t="s">
        <v>2238</v>
      </c>
      <c r="AA228" s="248" t="s">
        <v>3419</v>
      </c>
      <c r="AD228" s="247">
        <v>1.37531512E8</v>
      </c>
      <c r="AE228" s="247">
        <v>4.7313214E8</v>
      </c>
      <c r="AF228" s="112"/>
      <c r="AG228" s="112"/>
      <c r="AH228" s="112"/>
      <c r="AI228" s="112"/>
      <c r="AJ228" s="112"/>
      <c r="AK228" s="112"/>
      <c r="AL228" s="247">
        <v>1.0</v>
      </c>
      <c r="AM228" s="95" t="s">
        <v>2240</v>
      </c>
      <c r="AN228" s="95" t="s">
        <v>2241</v>
      </c>
      <c r="AO228" s="95" t="s">
        <v>1637</v>
      </c>
      <c r="AP228" s="95" t="s">
        <v>1649</v>
      </c>
      <c r="AQ228" s="95" t="s">
        <v>1650</v>
      </c>
      <c r="AR228" s="95" t="s">
        <v>1651</v>
      </c>
      <c r="AT228" s="112"/>
      <c r="AU228" s="112"/>
      <c r="AV228" s="112"/>
      <c r="AW228" s="112"/>
      <c r="AX228" s="112"/>
    </row>
    <row r="229">
      <c r="A229" s="247">
        <v>1205902.0</v>
      </c>
      <c r="B229" s="95" t="s">
        <v>3416</v>
      </c>
      <c r="E229" s="247">
        <v>570921.0</v>
      </c>
      <c r="F229" s="95" t="s">
        <v>3417</v>
      </c>
      <c r="G229" s="95" t="s">
        <v>2231</v>
      </c>
      <c r="J229" s="247">
        <v>119.0</v>
      </c>
      <c r="K229" s="112"/>
      <c r="L229" s="112"/>
      <c r="M229" s="112"/>
      <c r="N229" s="112"/>
      <c r="O229" s="112"/>
      <c r="P229" s="112"/>
      <c r="Q229" s="95" t="s">
        <v>1638</v>
      </c>
      <c r="R229" s="112"/>
      <c r="S229" s="95" t="s">
        <v>2676</v>
      </c>
      <c r="U229" s="95" t="s">
        <v>2677</v>
      </c>
      <c r="V229" s="95" t="s">
        <v>2678</v>
      </c>
      <c r="W229" s="95" t="s">
        <v>2679</v>
      </c>
      <c r="X229" s="95" t="s">
        <v>2680</v>
      </c>
      <c r="Y229" s="248" t="s">
        <v>3418</v>
      </c>
      <c r="Z229" s="248" t="s">
        <v>2238</v>
      </c>
      <c r="AA229" s="248" t="s">
        <v>3419</v>
      </c>
      <c r="AD229" s="247">
        <v>1.37531512E8</v>
      </c>
      <c r="AE229" s="247">
        <v>4.7313214E8</v>
      </c>
      <c r="AF229" s="112"/>
      <c r="AG229" s="112"/>
      <c r="AH229" s="112"/>
      <c r="AI229" s="112"/>
      <c r="AJ229" s="112"/>
      <c r="AK229" s="112"/>
      <c r="AL229" s="247">
        <v>1.0</v>
      </c>
      <c r="AM229" s="95" t="s">
        <v>2240</v>
      </c>
      <c r="AN229" s="95" t="s">
        <v>2241</v>
      </c>
      <c r="AO229" s="95" t="s">
        <v>1637</v>
      </c>
      <c r="AP229" s="95" t="s">
        <v>1649</v>
      </c>
      <c r="AQ229" s="95" t="s">
        <v>1650</v>
      </c>
      <c r="AR229" s="95" t="s">
        <v>1651</v>
      </c>
      <c r="AT229" s="112"/>
      <c r="AU229" s="112"/>
      <c r="AV229" s="112"/>
      <c r="AW229" s="112"/>
      <c r="AX229" s="112"/>
    </row>
    <row r="230">
      <c r="A230" s="247">
        <v>1206045.0</v>
      </c>
      <c r="B230" s="95" t="s">
        <v>3416</v>
      </c>
      <c r="E230" s="247">
        <v>570921.0</v>
      </c>
      <c r="F230" s="95" t="s">
        <v>3417</v>
      </c>
      <c r="G230" s="95" t="s">
        <v>2231</v>
      </c>
      <c r="J230" s="247">
        <v>119.0</v>
      </c>
      <c r="K230" s="112"/>
      <c r="L230" s="112"/>
      <c r="M230" s="112"/>
      <c r="N230" s="112"/>
      <c r="O230" s="112"/>
      <c r="P230" s="112"/>
      <c r="Q230" s="95" t="s">
        <v>1638</v>
      </c>
      <c r="R230" s="112"/>
      <c r="S230" s="95" t="s">
        <v>2676</v>
      </c>
      <c r="U230" s="95" t="s">
        <v>2677</v>
      </c>
      <c r="V230" s="95" t="s">
        <v>2678</v>
      </c>
      <c r="W230" s="95" t="s">
        <v>2679</v>
      </c>
      <c r="X230" s="95" t="s">
        <v>2680</v>
      </c>
      <c r="Y230" s="248" t="s">
        <v>3418</v>
      </c>
      <c r="Z230" s="248" t="s">
        <v>2238</v>
      </c>
      <c r="AA230" s="248" t="s">
        <v>3419</v>
      </c>
      <c r="AD230" s="247">
        <v>1.37531512E8</v>
      </c>
      <c r="AE230" s="247">
        <v>4.7313214E8</v>
      </c>
      <c r="AF230" s="112"/>
      <c r="AG230" s="112"/>
      <c r="AH230" s="112"/>
      <c r="AI230" s="112"/>
      <c r="AJ230" s="112"/>
      <c r="AK230" s="112"/>
      <c r="AL230" s="247">
        <v>1.0</v>
      </c>
      <c r="AM230" s="95" t="s">
        <v>2240</v>
      </c>
      <c r="AN230" s="95" t="s">
        <v>2241</v>
      </c>
      <c r="AO230" s="95" t="s">
        <v>1637</v>
      </c>
      <c r="AP230" s="95" t="s">
        <v>1649</v>
      </c>
      <c r="AQ230" s="95" t="s">
        <v>1650</v>
      </c>
      <c r="AR230" s="95" t="s">
        <v>1651</v>
      </c>
      <c r="AT230" s="112"/>
      <c r="AU230" s="112"/>
      <c r="AV230" s="112"/>
      <c r="AW230" s="112"/>
      <c r="AX230" s="112"/>
    </row>
    <row r="231">
      <c r="A231" s="247">
        <v>1041848.0</v>
      </c>
      <c r="B231" s="95" t="s">
        <v>3420</v>
      </c>
      <c r="E231" s="247">
        <v>499990.0</v>
      </c>
      <c r="F231" s="95" t="s">
        <v>3421</v>
      </c>
      <c r="G231" s="95" t="s">
        <v>2231</v>
      </c>
      <c r="J231" s="247">
        <v>124.0</v>
      </c>
      <c r="K231" s="112"/>
      <c r="L231" s="112"/>
      <c r="M231" s="112"/>
      <c r="N231" s="112"/>
      <c r="O231" s="112"/>
      <c r="P231" s="112"/>
      <c r="Q231" s="95" t="s">
        <v>1638</v>
      </c>
      <c r="R231" s="112"/>
      <c r="S231" s="95" t="s">
        <v>2232</v>
      </c>
      <c r="U231" s="95" t="s">
        <v>2760</v>
      </c>
      <c r="V231" s="95" t="s">
        <v>2234</v>
      </c>
      <c r="W231" s="95" t="s">
        <v>2235</v>
      </c>
      <c r="X231" s="95" t="s">
        <v>2236</v>
      </c>
      <c r="Y231" s="248" t="s">
        <v>3422</v>
      </c>
      <c r="Z231" s="248" t="s">
        <v>2238</v>
      </c>
      <c r="AA231" s="248" t="s">
        <v>3423</v>
      </c>
      <c r="AD231" s="247">
        <v>1.34283174E8</v>
      </c>
      <c r="AE231" s="247">
        <v>4.59072822E8</v>
      </c>
      <c r="AF231" s="112"/>
      <c r="AG231" s="112"/>
      <c r="AH231" s="112"/>
      <c r="AI231" s="112"/>
      <c r="AJ231" s="112"/>
      <c r="AK231" s="112"/>
      <c r="AL231" s="247">
        <v>1.0</v>
      </c>
      <c r="AM231" s="95" t="s">
        <v>2240</v>
      </c>
      <c r="AN231" s="95" t="s">
        <v>2241</v>
      </c>
      <c r="AO231" s="95" t="s">
        <v>1637</v>
      </c>
      <c r="AP231" s="95" t="s">
        <v>1649</v>
      </c>
      <c r="AQ231" s="95" t="s">
        <v>1650</v>
      </c>
      <c r="AR231" s="95" t="s">
        <v>1651</v>
      </c>
      <c r="AT231" s="112"/>
      <c r="AU231" s="112"/>
      <c r="AV231" s="112"/>
      <c r="AW231" s="112"/>
      <c r="AX231" s="112"/>
    </row>
    <row r="232">
      <c r="A232" s="247">
        <v>1041808.0</v>
      </c>
      <c r="B232" s="95" t="s">
        <v>3424</v>
      </c>
      <c r="E232" s="247">
        <v>499970.0</v>
      </c>
      <c r="F232" s="95" t="s">
        <v>3425</v>
      </c>
      <c r="G232" s="95" t="s">
        <v>2231</v>
      </c>
      <c r="J232" s="247">
        <v>127.0</v>
      </c>
      <c r="K232" s="112"/>
      <c r="L232" s="112"/>
      <c r="M232" s="112"/>
      <c r="N232" s="112"/>
      <c r="O232" s="112"/>
      <c r="P232" s="112"/>
      <c r="Q232" s="95" t="s">
        <v>1638</v>
      </c>
      <c r="R232" s="112"/>
      <c r="S232" s="95" t="s">
        <v>2232</v>
      </c>
      <c r="U232" s="95" t="s">
        <v>2760</v>
      </c>
      <c r="V232" s="95" t="s">
        <v>2234</v>
      </c>
      <c r="W232" s="95" t="s">
        <v>2235</v>
      </c>
      <c r="X232" s="95" t="s">
        <v>2236</v>
      </c>
      <c r="Y232" s="248" t="s">
        <v>3426</v>
      </c>
      <c r="Z232" s="248" t="s">
        <v>2238</v>
      </c>
      <c r="AA232" s="248" t="s">
        <v>3427</v>
      </c>
      <c r="AD232" s="247">
        <v>1.34283454E8</v>
      </c>
      <c r="AE232" s="247">
        <v>4.59072802E8</v>
      </c>
      <c r="AF232" s="112"/>
      <c r="AG232" s="112"/>
      <c r="AH232" s="112"/>
      <c r="AI232" s="112"/>
      <c r="AJ232" s="112"/>
      <c r="AK232" s="112"/>
      <c r="AL232" s="247">
        <v>1.0</v>
      </c>
      <c r="AM232" s="95" t="s">
        <v>2240</v>
      </c>
      <c r="AN232" s="95" t="s">
        <v>2241</v>
      </c>
      <c r="AO232" s="95" t="s">
        <v>1637</v>
      </c>
      <c r="AP232" s="95" t="s">
        <v>1649</v>
      </c>
      <c r="AQ232" s="95" t="s">
        <v>1650</v>
      </c>
      <c r="AR232" s="95" t="s">
        <v>1651</v>
      </c>
      <c r="AT232" s="112"/>
      <c r="AU232" s="112"/>
      <c r="AV232" s="112"/>
      <c r="AW232" s="112"/>
      <c r="AX232" s="112"/>
    </row>
    <row r="233">
      <c r="A233" s="247">
        <v>1206055.0</v>
      </c>
      <c r="B233" s="95" t="s">
        <v>3428</v>
      </c>
      <c r="C233" s="95" t="s">
        <v>3429</v>
      </c>
      <c r="D233" s="95" t="s">
        <v>3430</v>
      </c>
      <c r="E233" s="247">
        <v>570924.0</v>
      </c>
      <c r="F233" s="95" t="s">
        <v>3431</v>
      </c>
      <c r="G233" s="95" t="s">
        <v>2231</v>
      </c>
      <c r="J233" s="247">
        <v>128.0</v>
      </c>
      <c r="K233" s="112"/>
      <c r="L233" s="112"/>
      <c r="M233" s="112"/>
      <c r="N233" s="112"/>
      <c r="O233" s="112"/>
      <c r="P233" s="112"/>
      <c r="Q233" s="95" t="s">
        <v>1638</v>
      </c>
      <c r="R233" s="112"/>
      <c r="S233" s="95" t="s">
        <v>2676</v>
      </c>
      <c r="U233" s="95" t="s">
        <v>2677</v>
      </c>
      <c r="V233" s="95" t="s">
        <v>2678</v>
      </c>
      <c r="W233" s="95" t="s">
        <v>2679</v>
      </c>
      <c r="X233" s="95" t="s">
        <v>2680</v>
      </c>
      <c r="Y233" s="248" t="s">
        <v>3432</v>
      </c>
      <c r="Z233" s="248" t="s">
        <v>2238</v>
      </c>
      <c r="AA233" s="248" t="s">
        <v>3433</v>
      </c>
      <c r="AD233" s="247">
        <v>1.46662651E8</v>
      </c>
      <c r="AE233" s="247">
        <v>4.73132143E8</v>
      </c>
      <c r="AF233" s="112"/>
      <c r="AG233" s="112"/>
      <c r="AH233" s="112"/>
      <c r="AI233" s="112"/>
      <c r="AJ233" s="112"/>
      <c r="AK233" s="112"/>
      <c r="AL233" s="247">
        <v>1.0</v>
      </c>
      <c r="AM233" s="95" t="s">
        <v>2240</v>
      </c>
      <c r="AN233" s="95" t="s">
        <v>2241</v>
      </c>
      <c r="AO233" s="95" t="s">
        <v>1637</v>
      </c>
      <c r="AP233" s="95" t="s">
        <v>1649</v>
      </c>
      <c r="AQ233" s="95" t="s">
        <v>1650</v>
      </c>
      <c r="AR233" s="95" t="s">
        <v>1651</v>
      </c>
      <c r="AT233" s="112"/>
      <c r="AU233" s="112"/>
      <c r="AV233" s="112"/>
      <c r="AW233" s="112"/>
      <c r="AX233" s="112"/>
    </row>
    <row r="234">
      <c r="A234" s="247">
        <v>1205975.0</v>
      </c>
      <c r="B234" s="95" t="s">
        <v>3428</v>
      </c>
      <c r="C234" s="95" t="s">
        <v>3429</v>
      </c>
      <c r="D234" s="95" t="s">
        <v>3430</v>
      </c>
      <c r="E234" s="247">
        <v>570924.0</v>
      </c>
      <c r="F234" s="95" t="s">
        <v>3431</v>
      </c>
      <c r="G234" s="95" t="s">
        <v>2231</v>
      </c>
      <c r="J234" s="247">
        <v>128.0</v>
      </c>
      <c r="K234" s="112"/>
      <c r="L234" s="112"/>
      <c r="M234" s="112"/>
      <c r="N234" s="112"/>
      <c r="O234" s="112"/>
      <c r="P234" s="112"/>
      <c r="Q234" s="95" t="s">
        <v>1638</v>
      </c>
      <c r="R234" s="112"/>
      <c r="S234" s="95" t="s">
        <v>2676</v>
      </c>
      <c r="U234" s="95" t="s">
        <v>2677</v>
      </c>
      <c r="V234" s="95" t="s">
        <v>2678</v>
      </c>
      <c r="W234" s="95" t="s">
        <v>2679</v>
      </c>
      <c r="X234" s="95" t="s">
        <v>2680</v>
      </c>
      <c r="Y234" s="248" t="s">
        <v>3432</v>
      </c>
      <c r="Z234" s="248" t="s">
        <v>2238</v>
      </c>
      <c r="AA234" s="248" t="s">
        <v>3433</v>
      </c>
      <c r="AD234" s="247">
        <v>1.46662651E8</v>
      </c>
      <c r="AE234" s="247">
        <v>4.73132143E8</v>
      </c>
      <c r="AF234" s="112"/>
      <c r="AG234" s="112"/>
      <c r="AH234" s="112"/>
      <c r="AI234" s="112"/>
      <c r="AJ234" s="112"/>
      <c r="AK234" s="112"/>
      <c r="AL234" s="247">
        <v>1.0</v>
      </c>
      <c r="AM234" s="95" t="s">
        <v>2240</v>
      </c>
      <c r="AN234" s="95" t="s">
        <v>2241</v>
      </c>
      <c r="AO234" s="95" t="s">
        <v>1637</v>
      </c>
      <c r="AP234" s="95" t="s">
        <v>1649</v>
      </c>
      <c r="AQ234" s="95" t="s">
        <v>1650</v>
      </c>
      <c r="AR234" s="95" t="s">
        <v>1651</v>
      </c>
      <c r="AT234" s="112"/>
      <c r="AU234" s="112"/>
      <c r="AV234" s="112"/>
      <c r="AW234" s="112"/>
      <c r="AX234" s="112"/>
    </row>
    <row r="235">
      <c r="A235" s="247">
        <v>1205912.0</v>
      </c>
      <c r="B235" s="95" t="s">
        <v>3428</v>
      </c>
      <c r="C235" s="95" t="s">
        <v>3429</v>
      </c>
      <c r="D235" s="95" t="s">
        <v>3430</v>
      </c>
      <c r="E235" s="247">
        <v>570924.0</v>
      </c>
      <c r="F235" s="95" t="s">
        <v>3431</v>
      </c>
      <c r="G235" s="95" t="s">
        <v>2231</v>
      </c>
      <c r="J235" s="247">
        <v>128.0</v>
      </c>
      <c r="K235" s="112"/>
      <c r="L235" s="112"/>
      <c r="M235" s="112"/>
      <c r="N235" s="112"/>
      <c r="O235" s="112"/>
      <c r="P235" s="112"/>
      <c r="Q235" s="95" t="s">
        <v>1638</v>
      </c>
      <c r="R235" s="112"/>
      <c r="S235" s="95" t="s">
        <v>2676</v>
      </c>
      <c r="U235" s="95" t="s">
        <v>2677</v>
      </c>
      <c r="V235" s="95" t="s">
        <v>2678</v>
      </c>
      <c r="W235" s="95" t="s">
        <v>2679</v>
      </c>
      <c r="X235" s="95" t="s">
        <v>2680</v>
      </c>
      <c r="Y235" s="248" t="s">
        <v>3432</v>
      </c>
      <c r="Z235" s="248" t="s">
        <v>2238</v>
      </c>
      <c r="AA235" s="248" t="s">
        <v>3433</v>
      </c>
      <c r="AD235" s="247">
        <v>1.46662651E8</v>
      </c>
      <c r="AE235" s="247">
        <v>4.73132143E8</v>
      </c>
      <c r="AF235" s="112"/>
      <c r="AG235" s="112"/>
      <c r="AH235" s="112"/>
      <c r="AI235" s="112"/>
      <c r="AJ235" s="112"/>
      <c r="AK235" s="112"/>
      <c r="AL235" s="247">
        <v>1.0</v>
      </c>
      <c r="AM235" s="95" t="s">
        <v>2240</v>
      </c>
      <c r="AN235" s="95" t="s">
        <v>2241</v>
      </c>
      <c r="AO235" s="95" t="s">
        <v>1637</v>
      </c>
      <c r="AP235" s="95" t="s">
        <v>1649</v>
      </c>
      <c r="AQ235" s="95" t="s">
        <v>1650</v>
      </c>
      <c r="AR235" s="95" t="s">
        <v>1651</v>
      </c>
      <c r="AT235" s="112"/>
      <c r="AU235" s="112"/>
      <c r="AV235" s="112"/>
      <c r="AW235" s="112"/>
      <c r="AX235" s="112"/>
    </row>
    <row r="236">
      <c r="A236" s="247">
        <v>1206052.0</v>
      </c>
      <c r="B236" s="95" t="s">
        <v>3434</v>
      </c>
      <c r="C236" s="95" t="s">
        <v>3435</v>
      </c>
      <c r="D236" s="95" t="s">
        <v>3436</v>
      </c>
      <c r="E236" s="247">
        <v>570923.0</v>
      </c>
      <c r="F236" s="95" t="s">
        <v>3437</v>
      </c>
      <c r="G236" s="95" t="s">
        <v>2231</v>
      </c>
      <c r="J236" s="247">
        <v>130.0</v>
      </c>
      <c r="K236" s="112"/>
      <c r="L236" s="112"/>
      <c r="M236" s="112"/>
      <c r="N236" s="112"/>
      <c r="O236" s="112"/>
      <c r="P236" s="112"/>
      <c r="Q236" s="95" t="s">
        <v>1638</v>
      </c>
      <c r="R236" s="112"/>
      <c r="S236" s="95" t="s">
        <v>2676</v>
      </c>
      <c r="U236" s="95" t="s">
        <v>2677</v>
      </c>
      <c r="V236" s="95" t="s">
        <v>2678</v>
      </c>
      <c r="W236" s="95" t="s">
        <v>2679</v>
      </c>
      <c r="X236" s="95" t="s">
        <v>2680</v>
      </c>
      <c r="Y236" s="248" t="s">
        <v>3438</v>
      </c>
      <c r="Z236" s="248" t="s">
        <v>2238</v>
      </c>
      <c r="AA236" s="248" t="s">
        <v>3439</v>
      </c>
      <c r="AD236" s="247">
        <v>1.46662589E8</v>
      </c>
      <c r="AE236" s="247">
        <v>4.73132142E8</v>
      </c>
      <c r="AF236" s="112"/>
      <c r="AG236" s="112"/>
      <c r="AH236" s="112"/>
      <c r="AI236" s="112"/>
      <c r="AJ236" s="112"/>
      <c r="AK236" s="112"/>
      <c r="AL236" s="247">
        <v>1.0</v>
      </c>
      <c r="AM236" s="95" t="s">
        <v>2240</v>
      </c>
      <c r="AN236" s="95" t="s">
        <v>2241</v>
      </c>
      <c r="AO236" s="95" t="s">
        <v>1637</v>
      </c>
      <c r="AP236" s="95" t="s">
        <v>1649</v>
      </c>
      <c r="AQ236" s="95" t="s">
        <v>1650</v>
      </c>
      <c r="AR236" s="95" t="s">
        <v>1651</v>
      </c>
      <c r="AT236" s="112"/>
      <c r="AU236" s="112"/>
      <c r="AV236" s="112"/>
      <c r="AW236" s="112"/>
      <c r="AX236" s="112"/>
    </row>
    <row r="237">
      <c r="A237" s="247">
        <v>1205973.0</v>
      </c>
      <c r="B237" s="95" t="s">
        <v>3434</v>
      </c>
      <c r="C237" s="95" t="s">
        <v>3435</v>
      </c>
      <c r="D237" s="95" t="s">
        <v>3436</v>
      </c>
      <c r="E237" s="247">
        <v>570923.0</v>
      </c>
      <c r="F237" s="95" t="s">
        <v>3437</v>
      </c>
      <c r="G237" s="95" t="s">
        <v>2231</v>
      </c>
      <c r="J237" s="247">
        <v>130.0</v>
      </c>
      <c r="K237" s="112"/>
      <c r="L237" s="112"/>
      <c r="M237" s="112"/>
      <c r="N237" s="112"/>
      <c r="O237" s="112"/>
      <c r="P237" s="112"/>
      <c r="Q237" s="95" t="s">
        <v>1638</v>
      </c>
      <c r="R237" s="112"/>
      <c r="S237" s="95" t="s">
        <v>2676</v>
      </c>
      <c r="U237" s="95" t="s">
        <v>2677</v>
      </c>
      <c r="V237" s="95" t="s">
        <v>2678</v>
      </c>
      <c r="W237" s="95" t="s">
        <v>2679</v>
      </c>
      <c r="X237" s="95" t="s">
        <v>2680</v>
      </c>
      <c r="Y237" s="248" t="s">
        <v>3438</v>
      </c>
      <c r="Z237" s="248" t="s">
        <v>2238</v>
      </c>
      <c r="AA237" s="248" t="s">
        <v>3439</v>
      </c>
      <c r="AD237" s="247">
        <v>1.46662589E8</v>
      </c>
      <c r="AE237" s="247">
        <v>4.73132142E8</v>
      </c>
      <c r="AF237" s="112"/>
      <c r="AG237" s="112"/>
      <c r="AH237" s="112"/>
      <c r="AI237" s="112"/>
      <c r="AJ237" s="112"/>
      <c r="AK237" s="112"/>
      <c r="AL237" s="247">
        <v>1.0</v>
      </c>
      <c r="AM237" s="95" t="s">
        <v>2240</v>
      </c>
      <c r="AN237" s="95" t="s">
        <v>2241</v>
      </c>
      <c r="AO237" s="95" t="s">
        <v>1637</v>
      </c>
      <c r="AP237" s="95" t="s">
        <v>1649</v>
      </c>
      <c r="AQ237" s="95" t="s">
        <v>1650</v>
      </c>
      <c r="AR237" s="95" t="s">
        <v>1651</v>
      </c>
      <c r="AT237" s="112"/>
      <c r="AU237" s="112"/>
      <c r="AV237" s="112"/>
      <c r="AW237" s="112"/>
      <c r="AX237" s="112"/>
    </row>
    <row r="238">
      <c r="A238" s="247">
        <v>1205909.0</v>
      </c>
      <c r="B238" s="95" t="s">
        <v>3434</v>
      </c>
      <c r="C238" s="95" t="s">
        <v>3435</v>
      </c>
      <c r="D238" s="95" t="s">
        <v>3436</v>
      </c>
      <c r="E238" s="247">
        <v>570923.0</v>
      </c>
      <c r="F238" s="95" t="s">
        <v>3437</v>
      </c>
      <c r="G238" s="95" t="s">
        <v>2231</v>
      </c>
      <c r="J238" s="247">
        <v>130.0</v>
      </c>
      <c r="K238" s="112"/>
      <c r="L238" s="112"/>
      <c r="M238" s="112"/>
      <c r="N238" s="112"/>
      <c r="O238" s="112"/>
      <c r="P238" s="112"/>
      <c r="Q238" s="95" t="s">
        <v>1638</v>
      </c>
      <c r="R238" s="112"/>
      <c r="S238" s="95" t="s">
        <v>2676</v>
      </c>
      <c r="U238" s="95" t="s">
        <v>2677</v>
      </c>
      <c r="V238" s="95" t="s">
        <v>2678</v>
      </c>
      <c r="W238" s="95" t="s">
        <v>2679</v>
      </c>
      <c r="X238" s="95" t="s">
        <v>2680</v>
      </c>
      <c r="Y238" s="248" t="s">
        <v>3438</v>
      </c>
      <c r="Z238" s="248" t="s">
        <v>2238</v>
      </c>
      <c r="AA238" s="248" t="s">
        <v>3439</v>
      </c>
      <c r="AD238" s="247">
        <v>1.46662589E8</v>
      </c>
      <c r="AE238" s="247">
        <v>4.73132142E8</v>
      </c>
      <c r="AF238" s="112"/>
      <c r="AG238" s="112"/>
      <c r="AH238" s="112"/>
      <c r="AI238" s="112"/>
      <c r="AJ238" s="112"/>
      <c r="AK238" s="112"/>
      <c r="AL238" s="247">
        <v>1.0</v>
      </c>
      <c r="AM238" s="95" t="s">
        <v>2240</v>
      </c>
      <c r="AN238" s="95" t="s">
        <v>2241</v>
      </c>
      <c r="AO238" s="95" t="s">
        <v>1637</v>
      </c>
      <c r="AP238" s="95" t="s">
        <v>1649</v>
      </c>
      <c r="AQ238" s="95" t="s">
        <v>1650</v>
      </c>
      <c r="AR238" s="95" t="s">
        <v>1651</v>
      </c>
      <c r="AT238" s="112"/>
      <c r="AU238" s="112"/>
      <c r="AV238" s="112"/>
      <c r="AW238" s="112"/>
      <c r="AX238" s="112"/>
    </row>
    <row r="239">
      <c r="A239" s="247">
        <v>1041820.0</v>
      </c>
      <c r="B239" s="95" t="s">
        <v>3440</v>
      </c>
      <c r="E239" s="247">
        <v>499976.0</v>
      </c>
      <c r="F239" s="95" t="s">
        <v>3441</v>
      </c>
      <c r="G239" s="95" t="s">
        <v>2231</v>
      </c>
      <c r="J239" s="247">
        <v>136.0</v>
      </c>
      <c r="K239" s="112"/>
      <c r="L239" s="112"/>
      <c r="M239" s="112"/>
      <c r="N239" s="112"/>
      <c r="O239" s="112"/>
      <c r="P239" s="112"/>
      <c r="Q239" s="95" t="s">
        <v>1638</v>
      </c>
      <c r="R239" s="112"/>
      <c r="S239" s="95" t="s">
        <v>2232</v>
      </c>
      <c r="U239" s="95" t="s">
        <v>2760</v>
      </c>
      <c r="V239" s="95" t="s">
        <v>2234</v>
      </c>
      <c r="W239" s="95" t="s">
        <v>2235</v>
      </c>
      <c r="X239" s="95" t="s">
        <v>2236</v>
      </c>
      <c r="Y239" s="248" t="s">
        <v>3442</v>
      </c>
      <c r="Z239" s="248" t="s">
        <v>2238</v>
      </c>
      <c r="AA239" s="248" t="s">
        <v>3443</v>
      </c>
      <c r="AD239" s="247">
        <v>1.34282939E8</v>
      </c>
      <c r="AE239" s="247">
        <v>4.59072808E8</v>
      </c>
      <c r="AF239" s="112"/>
      <c r="AG239" s="112"/>
      <c r="AH239" s="112"/>
      <c r="AI239" s="112"/>
      <c r="AJ239" s="112"/>
      <c r="AK239" s="112"/>
      <c r="AL239" s="247">
        <v>1.0</v>
      </c>
      <c r="AM239" s="95" t="s">
        <v>2240</v>
      </c>
      <c r="AN239" s="95" t="s">
        <v>2241</v>
      </c>
      <c r="AO239" s="95" t="s">
        <v>1637</v>
      </c>
      <c r="AP239" s="95" t="s">
        <v>1649</v>
      </c>
      <c r="AQ239" s="95" t="s">
        <v>1650</v>
      </c>
      <c r="AR239" s="95" t="s">
        <v>1651</v>
      </c>
      <c r="AT239" s="112"/>
      <c r="AU239" s="112"/>
      <c r="AV239" s="112"/>
      <c r="AW239" s="112"/>
      <c r="AX239" s="112"/>
    </row>
    <row r="240">
      <c r="A240" s="247">
        <v>1041840.0</v>
      </c>
      <c r="B240" s="95" t="s">
        <v>3444</v>
      </c>
      <c r="E240" s="247">
        <v>499986.0</v>
      </c>
      <c r="F240" s="95" t="s">
        <v>3445</v>
      </c>
      <c r="G240" s="95" t="s">
        <v>2231</v>
      </c>
      <c r="J240" s="247">
        <v>137.0</v>
      </c>
      <c r="K240" s="112"/>
      <c r="L240" s="112"/>
      <c r="M240" s="112"/>
      <c r="N240" s="112"/>
      <c r="O240" s="112"/>
      <c r="P240" s="112"/>
      <c r="Q240" s="95" t="s">
        <v>1638</v>
      </c>
      <c r="R240" s="112"/>
      <c r="S240" s="95" t="s">
        <v>2232</v>
      </c>
      <c r="U240" s="95" t="s">
        <v>2760</v>
      </c>
      <c r="V240" s="95" t="s">
        <v>2234</v>
      </c>
      <c r="W240" s="95" t="s">
        <v>2235</v>
      </c>
      <c r="X240" s="95" t="s">
        <v>2236</v>
      </c>
      <c r="Y240" s="248" t="s">
        <v>3446</v>
      </c>
      <c r="Z240" s="248" t="s">
        <v>2238</v>
      </c>
      <c r="AA240" s="248" t="s">
        <v>3447</v>
      </c>
      <c r="AD240" s="247">
        <v>1.34282782E8</v>
      </c>
      <c r="AE240" s="247">
        <v>4.59072818E8</v>
      </c>
      <c r="AF240" s="112"/>
      <c r="AG240" s="112"/>
      <c r="AH240" s="112"/>
      <c r="AI240" s="112"/>
      <c r="AJ240" s="112"/>
      <c r="AK240" s="112"/>
      <c r="AL240" s="247">
        <v>1.0</v>
      </c>
      <c r="AM240" s="95" t="s">
        <v>2240</v>
      </c>
      <c r="AN240" s="95" t="s">
        <v>2241</v>
      </c>
      <c r="AO240" s="95" t="s">
        <v>1637</v>
      </c>
      <c r="AP240" s="95" t="s">
        <v>1649</v>
      </c>
      <c r="AQ240" s="95" t="s">
        <v>1650</v>
      </c>
      <c r="AR240" s="95" t="s">
        <v>1651</v>
      </c>
      <c r="AT240" s="112"/>
      <c r="AU240" s="112"/>
      <c r="AV240" s="112"/>
      <c r="AW240" s="112"/>
      <c r="AX240" s="112"/>
    </row>
    <row r="241">
      <c r="A241" s="247">
        <v>1041789.0</v>
      </c>
      <c r="B241" s="95" t="s">
        <v>3448</v>
      </c>
      <c r="E241" s="247">
        <v>499959.0</v>
      </c>
      <c r="F241" s="95" t="s">
        <v>3449</v>
      </c>
      <c r="G241" s="95" t="s">
        <v>2231</v>
      </c>
      <c r="J241" s="247">
        <v>150.0</v>
      </c>
      <c r="K241" s="112"/>
      <c r="L241" s="112"/>
      <c r="M241" s="112"/>
      <c r="N241" s="112"/>
      <c r="O241" s="112"/>
      <c r="P241" s="112"/>
      <c r="Q241" s="95" t="s">
        <v>1638</v>
      </c>
      <c r="R241" s="112"/>
      <c r="S241" s="95" t="s">
        <v>2232</v>
      </c>
      <c r="U241" s="95" t="s">
        <v>2760</v>
      </c>
      <c r="V241" s="95" t="s">
        <v>2234</v>
      </c>
      <c r="W241" s="95" t="s">
        <v>2235</v>
      </c>
      <c r="X241" s="95" t="s">
        <v>2236</v>
      </c>
      <c r="Y241" s="248" t="s">
        <v>3450</v>
      </c>
      <c r="Z241" s="248" t="s">
        <v>2238</v>
      </c>
      <c r="AA241" s="248" t="s">
        <v>3451</v>
      </c>
      <c r="AD241" s="247">
        <v>1.34283367E8</v>
      </c>
      <c r="AE241" s="247">
        <v>4.59072791E8</v>
      </c>
      <c r="AF241" s="112"/>
      <c r="AG241" s="112"/>
      <c r="AH241" s="112"/>
      <c r="AI241" s="112"/>
      <c r="AJ241" s="112"/>
      <c r="AK241" s="112"/>
      <c r="AL241" s="247">
        <v>1.0</v>
      </c>
      <c r="AM241" s="95" t="s">
        <v>2240</v>
      </c>
      <c r="AN241" s="95" t="s">
        <v>2241</v>
      </c>
      <c r="AO241" s="95" t="s">
        <v>1637</v>
      </c>
      <c r="AP241" s="95" t="s">
        <v>1649</v>
      </c>
      <c r="AQ241" s="95" t="s">
        <v>1650</v>
      </c>
      <c r="AR241" s="95" t="s">
        <v>1651</v>
      </c>
      <c r="AT241" s="112"/>
      <c r="AU241" s="112"/>
      <c r="AV241" s="112"/>
      <c r="AW241" s="112"/>
      <c r="AX241" s="112"/>
    </row>
    <row r="242">
      <c r="A242" s="247">
        <v>1205987.0</v>
      </c>
      <c r="B242" s="95" t="s">
        <v>3452</v>
      </c>
      <c r="C242" s="95" t="s">
        <v>3453</v>
      </c>
      <c r="D242" s="95" t="s">
        <v>3454</v>
      </c>
      <c r="E242" s="247">
        <v>570929.0</v>
      </c>
      <c r="F242" s="95" t="s">
        <v>3455</v>
      </c>
      <c r="G242" s="95" t="s">
        <v>2231</v>
      </c>
      <c r="J242" s="247">
        <v>155.0</v>
      </c>
      <c r="K242" s="112"/>
      <c r="L242" s="112"/>
      <c r="M242" s="112"/>
      <c r="N242" s="112"/>
      <c r="O242" s="112"/>
      <c r="P242" s="112"/>
      <c r="Q242" s="95" t="s">
        <v>1638</v>
      </c>
      <c r="R242" s="112"/>
      <c r="S242" s="95" t="s">
        <v>2676</v>
      </c>
      <c r="U242" s="95" t="s">
        <v>2677</v>
      </c>
      <c r="V242" s="95" t="s">
        <v>2678</v>
      </c>
      <c r="W242" s="95" t="s">
        <v>2679</v>
      </c>
      <c r="X242" s="95" t="s">
        <v>2680</v>
      </c>
      <c r="Y242" s="248" t="s">
        <v>3456</v>
      </c>
      <c r="Z242" s="248" t="s">
        <v>2238</v>
      </c>
      <c r="AA242" s="248" t="s">
        <v>3457</v>
      </c>
      <c r="AD242" s="247">
        <v>1.37531504E8</v>
      </c>
      <c r="AE242" s="247">
        <v>4.73132147E8</v>
      </c>
      <c r="AF242" s="112"/>
      <c r="AG242" s="112"/>
      <c r="AH242" s="112"/>
      <c r="AI242" s="112"/>
      <c r="AJ242" s="112"/>
      <c r="AK242" s="112"/>
      <c r="AL242" s="247">
        <v>1.0</v>
      </c>
      <c r="AM242" s="95" t="s">
        <v>2240</v>
      </c>
      <c r="AN242" s="95" t="s">
        <v>2241</v>
      </c>
      <c r="AO242" s="95" t="s">
        <v>1637</v>
      </c>
      <c r="AP242" s="95" t="s">
        <v>1649</v>
      </c>
      <c r="AQ242" s="95" t="s">
        <v>1650</v>
      </c>
      <c r="AR242" s="95" t="s">
        <v>1651</v>
      </c>
      <c r="AT242" s="112"/>
      <c r="AU242" s="112"/>
      <c r="AV242" s="112"/>
      <c r="AW242" s="112"/>
      <c r="AX242" s="112"/>
    </row>
    <row r="243">
      <c r="A243" s="247">
        <v>1205929.0</v>
      </c>
      <c r="B243" s="95" t="s">
        <v>3452</v>
      </c>
      <c r="C243" s="95" t="s">
        <v>3453</v>
      </c>
      <c r="D243" s="95" t="s">
        <v>3454</v>
      </c>
      <c r="E243" s="247">
        <v>570929.0</v>
      </c>
      <c r="F243" s="95" t="s">
        <v>3455</v>
      </c>
      <c r="G243" s="95" t="s">
        <v>2231</v>
      </c>
      <c r="J243" s="247">
        <v>155.0</v>
      </c>
      <c r="K243" s="112"/>
      <c r="L243" s="112"/>
      <c r="M243" s="112"/>
      <c r="N243" s="112"/>
      <c r="O243" s="112"/>
      <c r="P243" s="112"/>
      <c r="Q243" s="95" t="s">
        <v>1638</v>
      </c>
      <c r="R243" s="112"/>
      <c r="S243" s="95" t="s">
        <v>2676</v>
      </c>
      <c r="U243" s="95" t="s">
        <v>2677</v>
      </c>
      <c r="V243" s="95" t="s">
        <v>2678</v>
      </c>
      <c r="W243" s="95" t="s">
        <v>2679</v>
      </c>
      <c r="X243" s="95" t="s">
        <v>2680</v>
      </c>
      <c r="Y243" s="248" t="s">
        <v>3456</v>
      </c>
      <c r="Z243" s="248" t="s">
        <v>2238</v>
      </c>
      <c r="AA243" s="248" t="s">
        <v>3457</v>
      </c>
      <c r="AD243" s="247">
        <v>1.37531504E8</v>
      </c>
      <c r="AE243" s="247">
        <v>4.73132147E8</v>
      </c>
      <c r="AF243" s="112"/>
      <c r="AG243" s="112"/>
      <c r="AH243" s="112"/>
      <c r="AI243" s="112"/>
      <c r="AJ243" s="112"/>
      <c r="AK243" s="112"/>
      <c r="AL243" s="247">
        <v>1.0</v>
      </c>
      <c r="AM243" s="95" t="s">
        <v>2240</v>
      </c>
      <c r="AN243" s="95" t="s">
        <v>2241</v>
      </c>
      <c r="AO243" s="95" t="s">
        <v>1637</v>
      </c>
      <c r="AP243" s="95" t="s">
        <v>1649</v>
      </c>
      <c r="AQ243" s="95" t="s">
        <v>1650</v>
      </c>
      <c r="AR243" s="95" t="s">
        <v>1651</v>
      </c>
      <c r="AT243" s="112"/>
      <c r="AU243" s="112"/>
      <c r="AV243" s="112"/>
      <c r="AW243" s="112"/>
      <c r="AX243" s="112"/>
    </row>
    <row r="244">
      <c r="A244" s="247">
        <v>1206072.0</v>
      </c>
      <c r="B244" s="95" t="s">
        <v>3452</v>
      </c>
      <c r="C244" s="95" t="s">
        <v>3453</v>
      </c>
      <c r="D244" s="95" t="s">
        <v>3454</v>
      </c>
      <c r="E244" s="247">
        <v>570929.0</v>
      </c>
      <c r="F244" s="95" t="s">
        <v>3455</v>
      </c>
      <c r="G244" s="95" t="s">
        <v>2231</v>
      </c>
      <c r="J244" s="247">
        <v>155.0</v>
      </c>
      <c r="K244" s="112"/>
      <c r="L244" s="112"/>
      <c r="M244" s="112"/>
      <c r="N244" s="112"/>
      <c r="O244" s="112"/>
      <c r="P244" s="112"/>
      <c r="Q244" s="95" t="s">
        <v>1638</v>
      </c>
      <c r="R244" s="112"/>
      <c r="S244" s="95" t="s">
        <v>2676</v>
      </c>
      <c r="U244" s="95" t="s">
        <v>2677</v>
      </c>
      <c r="V244" s="95" t="s">
        <v>2678</v>
      </c>
      <c r="W244" s="95" t="s">
        <v>2679</v>
      </c>
      <c r="X244" s="95" t="s">
        <v>2680</v>
      </c>
      <c r="Y244" s="248" t="s">
        <v>3456</v>
      </c>
      <c r="Z244" s="248" t="s">
        <v>2238</v>
      </c>
      <c r="AA244" s="248" t="s">
        <v>3457</v>
      </c>
      <c r="AD244" s="247">
        <v>1.37531504E8</v>
      </c>
      <c r="AE244" s="247">
        <v>4.73132147E8</v>
      </c>
      <c r="AF244" s="112"/>
      <c r="AG244" s="112"/>
      <c r="AH244" s="112"/>
      <c r="AI244" s="112"/>
      <c r="AJ244" s="112"/>
      <c r="AK244" s="112"/>
      <c r="AL244" s="247">
        <v>1.0</v>
      </c>
      <c r="AM244" s="95" t="s">
        <v>2240</v>
      </c>
      <c r="AN244" s="95" t="s">
        <v>2241</v>
      </c>
      <c r="AO244" s="95" t="s">
        <v>1637</v>
      </c>
      <c r="AP244" s="95" t="s">
        <v>1649</v>
      </c>
      <c r="AQ244" s="95" t="s">
        <v>1650</v>
      </c>
      <c r="AR244" s="95" t="s">
        <v>1651</v>
      </c>
      <c r="AT244" s="112"/>
      <c r="AU244" s="112"/>
      <c r="AV244" s="112"/>
      <c r="AW244" s="112"/>
      <c r="AX244" s="112"/>
    </row>
    <row r="245">
      <c r="A245" s="247">
        <v>1041799.0</v>
      </c>
      <c r="B245" s="95" t="s">
        <v>3458</v>
      </c>
      <c r="E245" s="247">
        <v>499965.0</v>
      </c>
      <c r="F245" s="95" t="s">
        <v>3459</v>
      </c>
      <c r="G245" s="95" t="s">
        <v>2231</v>
      </c>
      <c r="J245" s="247">
        <v>156.0</v>
      </c>
      <c r="K245" s="112"/>
      <c r="L245" s="112"/>
      <c r="M245" s="112"/>
      <c r="N245" s="112"/>
      <c r="O245" s="112"/>
      <c r="P245" s="112"/>
      <c r="Q245" s="95" t="s">
        <v>1638</v>
      </c>
      <c r="R245" s="112"/>
      <c r="S245" s="95" t="s">
        <v>2232</v>
      </c>
      <c r="U245" s="95" t="s">
        <v>2760</v>
      </c>
      <c r="V245" s="95" t="s">
        <v>2234</v>
      </c>
      <c r="W245" s="95" t="s">
        <v>2235</v>
      </c>
      <c r="X245" s="95" t="s">
        <v>2236</v>
      </c>
      <c r="Y245" s="248" t="s">
        <v>3460</v>
      </c>
      <c r="Z245" s="248" t="s">
        <v>2238</v>
      </c>
      <c r="AA245" s="248" t="s">
        <v>3461</v>
      </c>
      <c r="AD245" s="247">
        <v>1.34283424E8</v>
      </c>
      <c r="AE245" s="247">
        <v>4.59072797E8</v>
      </c>
      <c r="AF245" s="112"/>
      <c r="AG245" s="112"/>
      <c r="AH245" s="112"/>
      <c r="AI245" s="112"/>
      <c r="AJ245" s="112"/>
      <c r="AK245" s="112"/>
      <c r="AL245" s="247">
        <v>1.0</v>
      </c>
      <c r="AM245" s="95" t="s">
        <v>2240</v>
      </c>
      <c r="AN245" s="95" t="s">
        <v>2241</v>
      </c>
      <c r="AO245" s="95" t="s">
        <v>1637</v>
      </c>
      <c r="AP245" s="95" t="s">
        <v>1649</v>
      </c>
      <c r="AQ245" s="95" t="s">
        <v>1650</v>
      </c>
      <c r="AR245" s="95" t="s">
        <v>1651</v>
      </c>
      <c r="AT245" s="112"/>
      <c r="AU245" s="112"/>
      <c r="AV245" s="112"/>
      <c r="AW245" s="112"/>
      <c r="AX245" s="112"/>
    </row>
    <row r="246">
      <c r="A246" s="247">
        <v>1041767.0</v>
      </c>
      <c r="B246" s="95" t="s">
        <v>3462</v>
      </c>
      <c r="E246" s="247">
        <v>499948.0</v>
      </c>
      <c r="F246" s="95" t="s">
        <v>3463</v>
      </c>
      <c r="G246" s="95" t="s">
        <v>2231</v>
      </c>
      <c r="J246" s="247">
        <v>161.0</v>
      </c>
      <c r="K246" s="112"/>
      <c r="L246" s="112"/>
      <c r="M246" s="112"/>
      <c r="N246" s="112"/>
      <c r="O246" s="112"/>
      <c r="P246" s="112"/>
      <c r="Q246" s="95" t="s">
        <v>1638</v>
      </c>
      <c r="R246" s="112"/>
      <c r="S246" s="95" t="s">
        <v>2232</v>
      </c>
      <c r="U246" s="95" t="s">
        <v>2760</v>
      </c>
      <c r="V246" s="95" t="s">
        <v>2234</v>
      </c>
      <c r="W246" s="95" t="s">
        <v>2235</v>
      </c>
      <c r="X246" s="95" t="s">
        <v>2236</v>
      </c>
      <c r="Y246" s="248" t="s">
        <v>3464</v>
      </c>
      <c r="Z246" s="248" t="s">
        <v>2238</v>
      </c>
      <c r="AA246" s="248" t="s">
        <v>3465</v>
      </c>
      <c r="AD246" s="247">
        <v>1.34283319E8</v>
      </c>
      <c r="AE246" s="247">
        <v>4.5907278E8</v>
      </c>
      <c r="AF246" s="112"/>
      <c r="AG246" s="112"/>
      <c r="AH246" s="112"/>
      <c r="AI246" s="112"/>
      <c r="AJ246" s="112"/>
      <c r="AK246" s="112"/>
      <c r="AL246" s="247">
        <v>1.0</v>
      </c>
      <c r="AM246" s="95" t="s">
        <v>2240</v>
      </c>
      <c r="AN246" s="95" t="s">
        <v>2241</v>
      </c>
      <c r="AO246" s="95" t="s">
        <v>1637</v>
      </c>
      <c r="AP246" s="95" t="s">
        <v>1649</v>
      </c>
      <c r="AQ246" s="95" t="s">
        <v>1650</v>
      </c>
      <c r="AR246" s="95" t="s">
        <v>1651</v>
      </c>
      <c r="AT246" s="112"/>
      <c r="AU246" s="112"/>
      <c r="AV246" s="112"/>
      <c r="AW246" s="112"/>
      <c r="AX246" s="112"/>
    </row>
    <row r="247">
      <c r="A247" s="247">
        <v>1041761.0</v>
      </c>
      <c r="B247" s="95" t="s">
        <v>3466</v>
      </c>
      <c r="E247" s="247">
        <v>499945.0</v>
      </c>
      <c r="F247" s="95" t="s">
        <v>3467</v>
      </c>
      <c r="G247" s="95" t="s">
        <v>2231</v>
      </c>
      <c r="J247" s="247">
        <v>170.0</v>
      </c>
      <c r="K247" s="112"/>
      <c r="L247" s="112"/>
      <c r="M247" s="112"/>
      <c r="N247" s="112"/>
      <c r="O247" s="112"/>
      <c r="P247" s="112"/>
      <c r="Q247" s="95" t="s">
        <v>1638</v>
      </c>
      <c r="R247" s="112"/>
      <c r="S247" s="95" t="s">
        <v>2232</v>
      </c>
      <c r="U247" s="95" t="s">
        <v>2760</v>
      </c>
      <c r="V247" s="95" t="s">
        <v>2234</v>
      </c>
      <c r="W247" s="95" t="s">
        <v>2235</v>
      </c>
      <c r="X247" s="95" t="s">
        <v>2236</v>
      </c>
      <c r="Y247" s="248" t="s">
        <v>3468</v>
      </c>
      <c r="Z247" s="248" t="s">
        <v>2238</v>
      </c>
      <c r="AA247" s="248" t="s">
        <v>3469</v>
      </c>
      <c r="AD247" s="247">
        <v>1.3428288E8</v>
      </c>
      <c r="AE247" s="247">
        <v>4.59072777E8</v>
      </c>
      <c r="AF247" s="112"/>
      <c r="AG247" s="112"/>
      <c r="AH247" s="112"/>
      <c r="AI247" s="112"/>
      <c r="AJ247" s="112"/>
      <c r="AK247" s="112"/>
      <c r="AL247" s="247">
        <v>1.0</v>
      </c>
      <c r="AM247" s="95" t="s">
        <v>2240</v>
      </c>
      <c r="AN247" s="95" t="s">
        <v>2241</v>
      </c>
      <c r="AO247" s="95" t="s">
        <v>1637</v>
      </c>
      <c r="AP247" s="95" t="s">
        <v>1649</v>
      </c>
      <c r="AQ247" s="95" t="s">
        <v>1650</v>
      </c>
      <c r="AR247" s="95" t="s">
        <v>1651</v>
      </c>
      <c r="AT247" s="112"/>
      <c r="AU247" s="112"/>
      <c r="AV247" s="112"/>
      <c r="AW247" s="112"/>
      <c r="AX247" s="112"/>
    </row>
    <row r="248">
      <c r="A248" s="247">
        <v>1041773.0</v>
      </c>
      <c r="B248" s="95" t="s">
        <v>3470</v>
      </c>
      <c r="E248" s="247">
        <v>499951.0</v>
      </c>
      <c r="F248" s="95" t="s">
        <v>3471</v>
      </c>
      <c r="G248" s="95" t="s">
        <v>2231</v>
      </c>
      <c r="J248" s="247">
        <v>177.0</v>
      </c>
      <c r="K248" s="112"/>
      <c r="L248" s="112"/>
      <c r="M248" s="112"/>
      <c r="N248" s="112"/>
      <c r="O248" s="112"/>
      <c r="P248" s="112"/>
      <c r="Q248" s="95" t="s">
        <v>1638</v>
      </c>
      <c r="R248" s="112"/>
      <c r="S248" s="95" t="s">
        <v>2232</v>
      </c>
      <c r="U248" s="95" t="s">
        <v>2760</v>
      </c>
      <c r="V248" s="95" t="s">
        <v>2234</v>
      </c>
      <c r="W248" s="95" t="s">
        <v>2235</v>
      </c>
      <c r="X248" s="95" t="s">
        <v>2236</v>
      </c>
      <c r="Y248" s="248" t="s">
        <v>3472</v>
      </c>
      <c r="Z248" s="248" t="s">
        <v>2238</v>
      </c>
      <c r="AA248" s="248" t="s">
        <v>3473</v>
      </c>
      <c r="AD248" s="247">
        <v>1.34283074E8</v>
      </c>
      <c r="AE248" s="247">
        <v>4.59072783E8</v>
      </c>
      <c r="AF248" s="112"/>
      <c r="AG248" s="112"/>
      <c r="AH248" s="112"/>
      <c r="AI248" s="112"/>
      <c r="AJ248" s="112"/>
      <c r="AK248" s="112"/>
      <c r="AL248" s="247">
        <v>1.0</v>
      </c>
      <c r="AM248" s="95" t="s">
        <v>2240</v>
      </c>
      <c r="AN248" s="95" t="s">
        <v>2241</v>
      </c>
      <c r="AO248" s="95" t="s">
        <v>1637</v>
      </c>
      <c r="AP248" s="95" t="s">
        <v>1649</v>
      </c>
      <c r="AQ248" s="95" t="s">
        <v>1650</v>
      </c>
      <c r="AR248" s="95" t="s">
        <v>1651</v>
      </c>
      <c r="AT248" s="112"/>
      <c r="AU248" s="112"/>
      <c r="AV248" s="112"/>
      <c r="AW248" s="112"/>
      <c r="AX248" s="112"/>
    </row>
    <row r="249">
      <c r="A249" s="247">
        <v>1041818.0</v>
      </c>
      <c r="B249" s="95" t="s">
        <v>3474</v>
      </c>
      <c r="E249" s="247">
        <v>499975.0</v>
      </c>
      <c r="F249" s="95" t="s">
        <v>3475</v>
      </c>
      <c r="G249" s="95" t="s">
        <v>2231</v>
      </c>
      <c r="J249" s="247">
        <v>179.0</v>
      </c>
      <c r="K249" s="112"/>
      <c r="L249" s="112"/>
      <c r="M249" s="112"/>
      <c r="N249" s="112"/>
      <c r="O249" s="112"/>
      <c r="P249" s="112"/>
      <c r="Q249" s="95" t="s">
        <v>1638</v>
      </c>
      <c r="R249" s="112"/>
      <c r="S249" s="95" t="s">
        <v>2232</v>
      </c>
      <c r="U249" s="95" t="s">
        <v>2760</v>
      </c>
      <c r="V249" s="95" t="s">
        <v>2234</v>
      </c>
      <c r="W249" s="95" t="s">
        <v>2235</v>
      </c>
      <c r="X249" s="95" t="s">
        <v>2236</v>
      </c>
      <c r="Y249" s="248" t="s">
        <v>3476</v>
      </c>
      <c r="Z249" s="248" t="s">
        <v>2238</v>
      </c>
      <c r="AA249" s="248" t="s">
        <v>3477</v>
      </c>
      <c r="AD249" s="247">
        <v>1.34283304E8</v>
      </c>
      <c r="AE249" s="247">
        <v>4.59072807E8</v>
      </c>
      <c r="AF249" s="112"/>
      <c r="AG249" s="112"/>
      <c r="AH249" s="112"/>
      <c r="AI249" s="112"/>
      <c r="AJ249" s="112"/>
      <c r="AK249" s="112"/>
      <c r="AL249" s="247">
        <v>1.0</v>
      </c>
      <c r="AM249" s="95" t="s">
        <v>2240</v>
      </c>
      <c r="AN249" s="95" t="s">
        <v>2241</v>
      </c>
      <c r="AO249" s="95" t="s">
        <v>1637</v>
      </c>
      <c r="AP249" s="95" t="s">
        <v>1649</v>
      </c>
      <c r="AQ249" s="95" t="s">
        <v>1650</v>
      </c>
      <c r="AR249" s="95" t="s">
        <v>1651</v>
      </c>
      <c r="AT249" s="112"/>
      <c r="AU249" s="112"/>
      <c r="AV249" s="112"/>
      <c r="AW249" s="112"/>
      <c r="AX249" s="112"/>
    </row>
    <row r="250">
      <c r="A250" s="247">
        <v>1041758.0</v>
      </c>
      <c r="B250" s="95" t="s">
        <v>3478</v>
      </c>
      <c r="E250" s="247">
        <v>499943.0</v>
      </c>
      <c r="F250" s="95" t="s">
        <v>3479</v>
      </c>
      <c r="G250" s="95" t="s">
        <v>2231</v>
      </c>
      <c r="J250" s="247">
        <v>185.0</v>
      </c>
      <c r="K250" s="112"/>
      <c r="L250" s="112"/>
      <c r="M250" s="112"/>
      <c r="N250" s="112"/>
      <c r="O250" s="112"/>
      <c r="P250" s="112"/>
      <c r="Q250" s="95" t="s">
        <v>1638</v>
      </c>
      <c r="R250" s="112"/>
      <c r="S250" s="95" t="s">
        <v>2232</v>
      </c>
      <c r="U250" s="95" t="s">
        <v>2760</v>
      </c>
      <c r="V250" s="95" t="s">
        <v>2234</v>
      </c>
      <c r="W250" s="95" t="s">
        <v>2235</v>
      </c>
      <c r="X250" s="95" t="s">
        <v>2236</v>
      </c>
      <c r="Y250" s="248" t="s">
        <v>3480</v>
      </c>
      <c r="Z250" s="248" t="s">
        <v>2238</v>
      </c>
      <c r="AA250" s="248" t="s">
        <v>3481</v>
      </c>
      <c r="AD250" s="247">
        <v>1.34283502E8</v>
      </c>
      <c r="AE250" s="247">
        <v>4.59072775E8</v>
      </c>
      <c r="AF250" s="112"/>
      <c r="AG250" s="112"/>
      <c r="AH250" s="112"/>
      <c r="AI250" s="112"/>
      <c r="AJ250" s="112"/>
      <c r="AK250" s="112"/>
      <c r="AL250" s="247">
        <v>1.0</v>
      </c>
      <c r="AM250" s="95" t="s">
        <v>2240</v>
      </c>
      <c r="AN250" s="95" t="s">
        <v>2241</v>
      </c>
      <c r="AO250" s="95" t="s">
        <v>1637</v>
      </c>
      <c r="AP250" s="95" t="s">
        <v>1649</v>
      </c>
      <c r="AQ250" s="95" t="s">
        <v>1650</v>
      </c>
      <c r="AR250" s="95" t="s">
        <v>1651</v>
      </c>
      <c r="AT250" s="112"/>
      <c r="AU250" s="112"/>
      <c r="AV250" s="112"/>
      <c r="AW250" s="112"/>
      <c r="AX250" s="112"/>
    </row>
    <row r="251">
      <c r="A251" s="247">
        <v>1041728.0</v>
      </c>
      <c r="B251" s="95" t="s">
        <v>3482</v>
      </c>
      <c r="E251" s="247">
        <v>499926.0</v>
      </c>
      <c r="F251" s="95" t="s">
        <v>3483</v>
      </c>
      <c r="G251" s="95" t="s">
        <v>2231</v>
      </c>
      <c r="J251" s="247">
        <v>187.0</v>
      </c>
      <c r="K251" s="112"/>
      <c r="L251" s="112"/>
      <c r="M251" s="112"/>
      <c r="N251" s="112"/>
      <c r="O251" s="112"/>
      <c r="P251" s="112"/>
      <c r="Q251" s="95" t="s">
        <v>1638</v>
      </c>
      <c r="R251" s="112"/>
      <c r="S251" s="95" t="s">
        <v>2232</v>
      </c>
      <c r="U251" s="95" t="s">
        <v>2760</v>
      </c>
      <c r="V251" s="95" t="s">
        <v>2234</v>
      </c>
      <c r="W251" s="95" t="s">
        <v>2235</v>
      </c>
      <c r="X251" s="95" t="s">
        <v>2236</v>
      </c>
      <c r="Y251" s="248" t="s">
        <v>3484</v>
      </c>
      <c r="Z251" s="248" t="s">
        <v>2238</v>
      </c>
      <c r="AA251" s="248" t="s">
        <v>3485</v>
      </c>
      <c r="AD251" s="247">
        <v>1.34283281E8</v>
      </c>
      <c r="AE251" s="247">
        <v>4.59072758E8</v>
      </c>
      <c r="AF251" s="112"/>
      <c r="AG251" s="112"/>
      <c r="AH251" s="112"/>
      <c r="AI251" s="112"/>
      <c r="AJ251" s="112"/>
      <c r="AK251" s="112"/>
      <c r="AL251" s="247">
        <v>1.0</v>
      </c>
      <c r="AM251" s="95" t="s">
        <v>2240</v>
      </c>
      <c r="AN251" s="95" t="s">
        <v>2241</v>
      </c>
      <c r="AO251" s="95" t="s">
        <v>1637</v>
      </c>
      <c r="AP251" s="95" t="s">
        <v>1649</v>
      </c>
      <c r="AQ251" s="95" t="s">
        <v>1650</v>
      </c>
      <c r="AR251" s="95" t="s">
        <v>1651</v>
      </c>
      <c r="AT251" s="112"/>
      <c r="AU251" s="112"/>
      <c r="AV251" s="112"/>
      <c r="AW251" s="112"/>
      <c r="AX251" s="112"/>
    </row>
    <row r="252">
      <c r="A252" s="247">
        <v>1041771.0</v>
      </c>
      <c r="B252" s="95" t="s">
        <v>3486</v>
      </c>
      <c r="E252" s="247">
        <v>499950.0</v>
      </c>
      <c r="F252" s="95" t="s">
        <v>3487</v>
      </c>
      <c r="G252" s="95" t="s">
        <v>2231</v>
      </c>
      <c r="J252" s="247">
        <v>189.0</v>
      </c>
      <c r="K252" s="112"/>
      <c r="L252" s="112"/>
      <c r="M252" s="112"/>
      <c r="N252" s="112"/>
      <c r="O252" s="112"/>
      <c r="P252" s="112"/>
      <c r="Q252" s="95" t="s">
        <v>1638</v>
      </c>
      <c r="R252" s="112"/>
      <c r="S252" s="95" t="s">
        <v>2232</v>
      </c>
      <c r="U252" s="95" t="s">
        <v>2760</v>
      </c>
      <c r="V252" s="95" t="s">
        <v>2234</v>
      </c>
      <c r="W252" s="95" t="s">
        <v>2235</v>
      </c>
      <c r="X252" s="95" t="s">
        <v>2236</v>
      </c>
      <c r="Y252" s="248" t="s">
        <v>3488</v>
      </c>
      <c r="Z252" s="248" t="s">
        <v>2238</v>
      </c>
      <c r="AA252" s="248" t="s">
        <v>3489</v>
      </c>
      <c r="AD252" s="247">
        <v>1.34283392E8</v>
      </c>
      <c r="AE252" s="247">
        <v>4.59072782E8</v>
      </c>
      <c r="AF252" s="112"/>
      <c r="AG252" s="112"/>
      <c r="AH252" s="112"/>
      <c r="AI252" s="112"/>
      <c r="AJ252" s="112"/>
      <c r="AK252" s="112"/>
      <c r="AL252" s="247">
        <v>1.0</v>
      </c>
      <c r="AM252" s="95" t="s">
        <v>2240</v>
      </c>
      <c r="AN252" s="95" t="s">
        <v>2241</v>
      </c>
      <c r="AO252" s="95" t="s">
        <v>1637</v>
      </c>
      <c r="AP252" s="95" t="s">
        <v>1649</v>
      </c>
      <c r="AQ252" s="95" t="s">
        <v>1650</v>
      </c>
      <c r="AR252" s="95" t="s">
        <v>1651</v>
      </c>
      <c r="AT252" s="112"/>
      <c r="AU252" s="112"/>
      <c r="AV252" s="112"/>
      <c r="AW252" s="112"/>
      <c r="AX252" s="112"/>
    </row>
    <row r="253">
      <c r="A253" s="247">
        <v>1041787.0</v>
      </c>
      <c r="B253" s="95" t="s">
        <v>3490</v>
      </c>
      <c r="E253" s="247">
        <v>499958.0</v>
      </c>
      <c r="F253" s="95" t="s">
        <v>3491</v>
      </c>
      <c r="G253" s="95" t="s">
        <v>2231</v>
      </c>
      <c r="J253" s="247">
        <v>203.0</v>
      </c>
      <c r="K253" s="112"/>
      <c r="L253" s="112"/>
      <c r="M253" s="112"/>
      <c r="N253" s="112"/>
      <c r="O253" s="112"/>
      <c r="P253" s="112"/>
      <c r="Q253" s="95" t="s">
        <v>1638</v>
      </c>
      <c r="R253" s="112"/>
      <c r="S253" s="95" t="s">
        <v>2232</v>
      </c>
      <c r="U253" s="95" t="s">
        <v>2760</v>
      </c>
      <c r="V253" s="95" t="s">
        <v>2234</v>
      </c>
      <c r="W253" s="95" t="s">
        <v>2235</v>
      </c>
      <c r="X253" s="95" t="s">
        <v>2236</v>
      </c>
      <c r="Y253" s="248" t="s">
        <v>3492</v>
      </c>
      <c r="Z253" s="248" t="s">
        <v>2238</v>
      </c>
      <c r="AA253" s="248" t="s">
        <v>3493</v>
      </c>
      <c r="AD253" s="247">
        <v>1.34283057E8</v>
      </c>
      <c r="AE253" s="247">
        <v>4.5907279E8</v>
      </c>
      <c r="AF253" s="112"/>
      <c r="AG253" s="112"/>
      <c r="AH253" s="112"/>
      <c r="AI253" s="112"/>
      <c r="AJ253" s="112"/>
      <c r="AK253" s="112"/>
      <c r="AL253" s="247">
        <v>1.0</v>
      </c>
      <c r="AM253" s="95" t="s">
        <v>2240</v>
      </c>
      <c r="AN253" s="95" t="s">
        <v>2241</v>
      </c>
      <c r="AO253" s="95" t="s">
        <v>1637</v>
      </c>
      <c r="AP253" s="95" t="s">
        <v>1649</v>
      </c>
      <c r="AQ253" s="95" t="s">
        <v>1650</v>
      </c>
      <c r="AR253" s="95" t="s">
        <v>1651</v>
      </c>
      <c r="AT253" s="112"/>
      <c r="AU253" s="112"/>
      <c r="AV253" s="112"/>
      <c r="AW253" s="112"/>
      <c r="AX253" s="112"/>
    </row>
    <row r="254">
      <c r="A254" s="247">
        <v>1041783.0</v>
      </c>
      <c r="B254" s="95" t="s">
        <v>3494</v>
      </c>
      <c r="E254" s="247">
        <v>499956.0</v>
      </c>
      <c r="F254" s="95" t="s">
        <v>3495</v>
      </c>
      <c r="G254" s="95" t="s">
        <v>2231</v>
      </c>
      <c r="J254" s="247">
        <v>203.0</v>
      </c>
      <c r="K254" s="112"/>
      <c r="L254" s="112"/>
      <c r="M254" s="112"/>
      <c r="N254" s="112"/>
      <c r="O254" s="112"/>
      <c r="P254" s="112"/>
      <c r="Q254" s="95" t="s">
        <v>1638</v>
      </c>
      <c r="R254" s="112"/>
      <c r="S254" s="95" t="s">
        <v>2232</v>
      </c>
      <c r="U254" s="95" t="s">
        <v>2760</v>
      </c>
      <c r="V254" s="95" t="s">
        <v>2234</v>
      </c>
      <c r="W254" s="95" t="s">
        <v>2235</v>
      </c>
      <c r="X254" s="95" t="s">
        <v>2236</v>
      </c>
      <c r="Y254" s="248" t="s">
        <v>3496</v>
      </c>
      <c r="Z254" s="248" t="s">
        <v>2238</v>
      </c>
      <c r="AA254" s="248" t="s">
        <v>3497</v>
      </c>
      <c r="AD254" s="247">
        <v>1.34283483E8</v>
      </c>
      <c r="AE254" s="247">
        <v>4.59072788E8</v>
      </c>
      <c r="AF254" s="112"/>
      <c r="AG254" s="112"/>
      <c r="AH254" s="112"/>
      <c r="AI254" s="112"/>
      <c r="AJ254" s="112"/>
      <c r="AK254" s="112"/>
      <c r="AL254" s="247">
        <v>1.0</v>
      </c>
      <c r="AM254" s="95" t="s">
        <v>2240</v>
      </c>
      <c r="AN254" s="95" t="s">
        <v>2241</v>
      </c>
      <c r="AO254" s="95" t="s">
        <v>1637</v>
      </c>
      <c r="AP254" s="95" t="s">
        <v>1649</v>
      </c>
      <c r="AQ254" s="95" t="s">
        <v>1650</v>
      </c>
      <c r="AR254" s="95" t="s">
        <v>1651</v>
      </c>
      <c r="AT254" s="112"/>
      <c r="AU254" s="112"/>
      <c r="AV254" s="112"/>
      <c r="AW254" s="112"/>
      <c r="AX254" s="112"/>
    </row>
    <row r="255">
      <c r="A255" s="247">
        <v>1041726.0</v>
      </c>
      <c r="B255" s="95" t="s">
        <v>3498</v>
      </c>
      <c r="E255" s="247">
        <v>499925.0</v>
      </c>
      <c r="F255" s="95" t="s">
        <v>3499</v>
      </c>
      <c r="G255" s="95" t="s">
        <v>2231</v>
      </c>
      <c r="J255" s="247">
        <v>216.0</v>
      </c>
      <c r="K255" s="112"/>
      <c r="L255" s="112"/>
      <c r="M255" s="112"/>
      <c r="N255" s="112"/>
      <c r="O255" s="112"/>
      <c r="P255" s="112"/>
      <c r="Q255" s="95" t="s">
        <v>1638</v>
      </c>
      <c r="R255" s="112"/>
      <c r="S255" s="95" t="s">
        <v>2232</v>
      </c>
      <c r="U255" s="95" t="s">
        <v>2760</v>
      </c>
      <c r="V255" s="95" t="s">
        <v>2234</v>
      </c>
      <c r="W255" s="95" t="s">
        <v>2235</v>
      </c>
      <c r="X255" s="95" t="s">
        <v>2236</v>
      </c>
      <c r="Y255" s="248" t="s">
        <v>3500</v>
      </c>
      <c r="Z255" s="248" t="s">
        <v>2238</v>
      </c>
      <c r="AA255" s="248" t="s">
        <v>3501</v>
      </c>
      <c r="AD255" s="247">
        <v>1.3428323E8</v>
      </c>
      <c r="AE255" s="247">
        <v>4.59072757E8</v>
      </c>
      <c r="AF255" s="112"/>
      <c r="AG255" s="112"/>
      <c r="AH255" s="112"/>
      <c r="AI255" s="112"/>
      <c r="AJ255" s="112"/>
      <c r="AK255" s="112"/>
      <c r="AL255" s="247">
        <v>1.0</v>
      </c>
      <c r="AM255" s="95" t="s">
        <v>2240</v>
      </c>
      <c r="AN255" s="95" t="s">
        <v>2241</v>
      </c>
      <c r="AO255" s="95" t="s">
        <v>1637</v>
      </c>
      <c r="AP255" s="95" t="s">
        <v>1649</v>
      </c>
      <c r="AQ255" s="95" t="s">
        <v>1650</v>
      </c>
      <c r="AR255" s="95" t="s">
        <v>1651</v>
      </c>
      <c r="AT255" s="112"/>
      <c r="AU255" s="112"/>
      <c r="AV255" s="112"/>
      <c r="AW255" s="112"/>
      <c r="AX255" s="112"/>
    </row>
    <row r="256">
      <c r="A256" s="247">
        <v>1206038.0</v>
      </c>
      <c r="B256" s="95" t="s">
        <v>3502</v>
      </c>
      <c r="E256" s="247">
        <v>570919.0</v>
      </c>
      <c r="F256" s="95" t="s">
        <v>3503</v>
      </c>
      <c r="G256" s="95" t="s">
        <v>2231</v>
      </c>
      <c r="J256" s="247">
        <v>220.0</v>
      </c>
      <c r="K256" s="112"/>
      <c r="L256" s="112"/>
      <c r="M256" s="112"/>
      <c r="N256" s="112"/>
      <c r="O256" s="112"/>
      <c r="P256" s="112"/>
      <c r="Q256" s="95" t="s">
        <v>1638</v>
      </c>
      <c r="R256" s="112"/>
      <c r="S256" s="95" t="s">
        <v>2676</v>
      </c>
      <c r="U256" s="95" t="s">
        <v>2677</v>
      </c>
      <c r="V256" s="95" t="s">
        <v>2678</v>
      </c>
      <c r="W256" s="95" t="s">
        <v>2679</v>
      </c>
      <c r="X256" s="95" t="s">
        <v>2680</v>
      </c>
      <c r="Y256" s="248" t="s">
        <v>3504</v>
      </c>
      <c r="Z256" s="248" t="s">
        <v>2238</v>
      </c>
      <c r="AA256" s="248" t="s">
        <v>3505</v>
      </c>
      <c r="AD256" s="247">
        <v>1.46662528E8</v>
      </c>
      <c r="AE256" s="247">
        <v>4.73132138E8</v>
      </c>
      <c r="AF256" s="112"/>
      <c r="AG256" s="112"/>
      <c r="AH256" s="112"/>
      <c r="AI256" s="112"/>
      <c r="AJ256" s="112"/>
      <c r="AK256" s="112"/>
      <c r="AL256" s="247">
        <v>1.0</v>
      </c>
      <c r="AM256" s="95" t="s">
        <v>2240</v>
      </c>
      <c r="AN256" s="95" t="s">
        <v>2241</v>
      </c>
      <c r="AO256" s="95" t="s">
        <v>1637</v>
      </c>
      <c r="AP256" s="95" t="s">
        <v>1649</v>
      </c>
      <c r="AQ256" s="95" t="s">
        <v>1650</v>
      </c>
      <c r="AR256" s="95" t="s">
        <v>1651</v>
      </c>
      <c r="AT256" s="112"/>
      <c r="AU256" s="112"/>
      <c r="AV256" s="112"/>
      <c r="AW256" s="112"/>
      <c r="AX256" s="112"/>
    </row>
    <row r="257">
      <c r="A257" s="247">
        <v>1205969.0</v>
      </c>
      <c r="B257" s="95" t="s">
        <v>3502</v>
      </c>
      <c r="E257" s="247">
        <v>570919.0</v>
      </c>
      <c r="F257" s="95" t="s">
        <v>3503</v>
      </c>
      <c r="G257" s="95" t="s">
        <v>2231</v>
      </c>
      <c r="J257" s="247">
        <v>220.0</v>
      </c>
      <c r="K257" s="112"/>
      <c r="L257" s="112"/>
      <c r="M257" s="112"/>
      <c r="N257" s="112"/>
      <c r="O257" s="112"/>
      <c r="P257" s="112"/>
      <c r="Q257" s="95" t="s">
        <v>1638</v>
      </c>
      <c r="R257" s="112"/>
      <c r="S257" s="95" t="s">
        <v>2676</v>
      </c>
      <c r="U257" s="95" t="s">
        <v>2677</v>
      </c>
      <c r="V257" s="95" t="s">
        <v>2678</v>
      </c>
      <c r="W257" s="95" t="s">
        <v>2679</v>
      </c>
      <c r="X257" s="95" t="s">
        <v>2680</v>
      </c>
      <c r="Y257" s="248" t="s">
        <v>3504</v>
      </c>
      <c r="Z257" s="248" t="s">
        <v>2238</v>
      </c>
      <c r="AA257" s="248" t="s">
        <v>3505</v>
      </c>
      <c r="AD257" s="247">
        <v>1.46662528E8</v>
      </c>
      <c r="AE257" s="247">
        <v>4.73132138E8</v>
      </c>
      <c r="AF257" s="112"/>
      <c r="AG257" s="112"/>
      <c r="AH257" s="112"/>
      <c r="AI257" s="112"/>
      <c r="AJ257" s="112"/>
      <c r="AK257" s="112"/>
      <c r="AL257" s="247">
        <v>1.0</v>
      </c>
      <c r="AM257" s="95" t="s">
        <v>2240</v>
      </c>
      <c r="AN257" s="95" t="s">
        <v>2241</v>
      </c>
      <c r="AO257" s="95" t="s">
        <v>1637</v>
      </c>
      <c r="AP257" s="95" t="s">
        <v>1649</v>
      </c>
      <c r="AQ257" s="95" t="s">
        <v>1650</v>
      </c>
      <c r="AR257" s="95" t="s">
        <v>1651</v>
      </c>
      <c r="AT257" s="112"/>
      <c r="AU257" s="112"/>
      <c r="AV257" s="112"/>
      <c r="AW257" s="112"/>
      <c r="AX257" s="112"/>
    </row>
    <row r="258">
      <c r="A258" s="247">
        <v>1205895.0</v>
      </c>
      <c r="B258" s="95" t="s">
        <v>3502</v>
      </c>
      <c r="E258" s="247">
        <v>570919.0</v>
      </c>
      <c r="F258" s="95" t="s">
        <v>3503</v>
      </c>
      <c r="G258" s="95" t="s">
        <v>2231</v>
      </c>
      <c r="J258" s="247">
        <v>220.0</v>
      </c>
      <c r="K258" s="112"/>
      <c r="L258" s="112"/>
      <c r="M258" s="112"/>
      <c r="N258" s="112"/>
      <c r="O258" s="112"/>
      <c r="P258" s="112"/>
      <c r="Q258" s="95" t="s">
        <v>1638</v>
      </c>
      <c r="R258" s="112"/>
      <c r="S258" s="95" t="s">
        <v>2676</v>
      </c>
      <c r="U258" s="95" t="s">
        <v>2677</v>
      </c>
      <c r="V258" s="95" t="s">
        <v>2678</v>
      </c>
      <c r="W258" s="95" t="s">
        <v>2679</v>
      </c>
      <c r="X258" s="95" t="s">
        <v>2680</v>
      </c>
      <c r="Y258" s="248" t="s">
        <v>3504</v>
      </c>
      <c r="Z258" s="248" t="s">
        <v>2238</v>
      </c>
      <c r="AA258" s="248" t="s">
        <v>3505</v>
      </c>
      <c r="AD258" s="247">
        <v>1.46662528E8</v>
      </c>
      <c r="AE258" s="247">
        <v>4.73132138E8</v>
      </c>
      <c r="AF258" s="112"/>
      <c r="AG258" s="112"/>
      <c r="AH258" s="112"/>
      <c r="AI258" s="112"/>
      <c r="AJ258" s="112"/>
      <c r="AK258" s="112"/>
      <c r="AL258" s="247">
        <v>1.0</v>
      </c>
      <c r="AM258" s="95" t="s">
        <v>2240</v>
      </c>
      <c r="AN258" s="95" t="s">
        <v>2241</v>
      </c>
      <c r="AO258" s="95" t="s">
        <v>1637</v>
      </c>
      <c r="AP258" s="95" t="s">
        <v>1649</v>
      </c>
      <c r="AQ258" s="95" t="s">
        <v>1650</v>
      </c>
      <c r="AR258" s="95" t="s">
        <v>1651</v>
      </c>
      <c r="AT258" s="112"/>
      <c r="AU258" s="112"/>
      <c r="AV258" s="112"/>
      <c r="AW258" s="112"/>
      <c r="AX258" s="112"/>
    </row>
    <row r="259">
      <c r="A259" s="247">
        <v>1041739.0</v>
      </c>
      <c r="B259" s="95" t="s">
        <v>3506</v>
      </c>
      <c r="E259" s="247">
        <v>499932.0</v>
      </c>
      <c r="F259" s="95" t="s">
        <v>3507</v>
      </c>
      <c r="G259" s="95" t="s">
        <v>2231</v>
      </c>
      <c r="J259" s="247">
        <v>228.0</v>
      </c>
      <c r="K259" s="112"/>
      <c r="L259" s="112"/>
      <c r="M259" s="112"/>
      <c r="N259" s="112"/>
      <c r="O259" s="112"/>
      <c r="P259" s="112"/>
      <c r="Q259" s="95" t="s">
        <v>1638</v>
      </c>
      <c r="R259" s="112"/>
      <c r="S259" s="95" t="s">
        <v>2232</v>
      </c>
      <c r="U259" s="95" t="s">
        <v>2760</v>
      </c>
      <c r="V259" s="95" t="s">
        <v>2234</v>
      </c>
      <c r="W259" s="95" t="s">
        <v>2235</v>
      </c>
      <c r="X259" s="95" t="s">
        <v>2236</v>
      </c>
      <c r="Y259" s="248" t="s">
        <v>3508</v>
      </c>
      <c r="Z259" s="248" t="s">
        <v>2238</v>
      </c>
      <c r="AA259" s="248" t="s">
        <v>3509</v>
      </c>
      <c r="AD259" s="247">
        <v>1.34282901E8</v>
      </c>
      <c r="AE259" s="247">
        <v>4.59072764E8</v>
      </c>
      <c r="AF259" s="112"/>
      <c r="AG259" s="112"/>
      <c r="AH259" s="112"/>
      <c r="AI259" s="112"/>
      <c r="AJ259" s="112"/>
      <c r="AK259" s="112"/>
      <c r="AL259" s="247">
        <v>1.0</v>
      </c>
      <c r="AM259" s="95" t="s">
        <v>2240</v>
      </c>
      <c r="AN259" s="95" t="s">
        <v>2241</v>
      </c>
      <c r="AO259" s="95" t="s">
        <v>1637</v>
      </c>
      <c r="AP259" s="95" t="s">
        <v>1649</v>
      </c>
      <c r="AQ259" s="95" t="s">
        <v>1650</v>
      </c>
      <c r="AR259" s="95" t="s">
        <v>1651</v>
      </c>
      <c r="AT259" s="112"/>
      <c r="AU259" s="112"/>
      <c r="AV259" s="112"/>
      <c r="AW259" s="112"/>
      <c r="AX259" s="112"/>
    </row>
    <row r="260">
      <c r="A260" s="247">
        <v>1041810.0</v>
      </c>
      <c r="B260" s="95" t="s">
        <v>3510</v>
      </c>
      <c r="E260" s="247">
        <v>499971.0</v>
      </c>
      <c r="F260" s="95" t="s">
        <v>3511</v>
      </c>
      <c r="G260" s="95" t="s">
        <v>2231</v>
      </c>
      <c r="J260" s="247">
        <v>230.0</v>
      </c>
      <c r="K260" s="112"/>
      <c r="L260" s="112"/>
      <c r="M260" s="112"/>
      <c r="N260" s="112"/>
      <c r="O260" s="112"/>
      <c r="P260" s="112"/>
      <c r="Q260" s="95" t="s">
        <v>1638</v>
      </c>
      <c r="R260" s="112"/>
      <c r="S260" s="95" t="s">
        <v>2232</v>
      </c>
      <c r="U260" s="95" t="s">
        <v>2760</v>
      </c>
      <c r="V260" s="95" t="s">
        <v>2234</v>
      </c>
      <c r="W260" s="95" t="s">
        <v>2235</v>
      </c>
      <c r="X260" s="95" t="s">
        <v>2236</v>
      </c>
      <c r="Y260" s="248" t="s">
        <v>3512</v>
      </c>
      <c r="Z260" s="248" t="s">
        <v>2238</v>
      </c>
      <c r="AA260" s="248" t="s">
        <v>3513</v>
      </c>
      <c r="AD260" s="247">
        <v>1.34282917E8</v>
      </c>
      <c r="AE260" s="247">
        <v>4.59072803E8</v>
      </c>
      <c r="AF260" s="112"/>
      <c r="AG260" s="112"/>
      <c r="AH260" s="112"/>
      <c r="AI260" s="112"/>
      <c r="AJ260" s="112"/>
      <c r="AK260" s="112"/>
      <c r="AL260" s="247">
        <v>1.0</v>
      </c>
      <c r="AM260" s="95" t="s">
        <v>2240</v>
      </c>
      <c r="AN260" s="95" t="s">
        <v>2241</v>
      </c>
      <c r="AO260" s="95" t="s">
        <v>1637</v>
      </c>
      <c r="AP260" s="95" t="s">
        <v>1649</v>
      </c>
      <c r="AQ260" s="95" t="s">
        <v>1650</v>
      </c>
      <c r="AR260" s="95" t="s">
        <v>1651</v>
      </c>
      <c r="AT260" s="112"/>
      <c r="AU260" s="112"/>
      <c r="AV260" s="112"/>
      <c r="AW260" s="112"/>
      <c r="AX260" s="112"/>
    </row>
    <row r="261">
      <c r="A261" s="247">
        <v>1041777.0</v>
      </c>
      <c r="B261" s="95" t="s">
        <v>3514</v>
      </c>
      <c r="E261" s="247">
        <v>499953.0</v>
      </c>
      <c r="F261" s="95" t="s">
        <v>3515</v>
      </c>
      <c r="G261" s="95" t="s">
        <v>2231</v>
      </c>
      <c r="J261" s="247">
        <v>248.0</v>
      </c>
      <c r="K261" s="112"/>
      <c r="L261" s="112"/>
      <c r="M261" s="112"/>
      <c r="N261" s="112"/>
      <c r="O261" s="112"/>
      <c r="P261" s="112"/>
      <c r="Q261" s="95" t="s">
        <v>1638</v>
      </c>
      <c r="R261" s="112"/>
      <c r="S261" s="95" t="s">
        <v>2232</v>
      </c>
      <c r="U261" s="95" t="s">
        <v>2760</v>
      </c>
      <c r="V261" s="95" t="s">
        <v>2234</v>
      </c>
      <c r="W261" s="95" t="s">
        <v>2235</v>
      </c>
      <c r="X261" s="95" t="s">
        <v>2236</v>
      </c>
      <c r="Y261" s="248" t="s">
        <v>3516</v>
      </c>
      <c r="Z261" s="248" t="s">
        <v>2238</v>
      </c>
      <c r="AA261" s="248" t="s">
        <v>3517</v>
      </c>
      <c r="AD261" s="247">
        <v>1.34283153E8</v>
      </c>
      <c r="AE261" s="247">
        <v>4.59072785E8</v>
      </c>
      <c r="AF261" s="112"/>
      <c r="AG261" s="112"/>
      <c r="AH261" s="112"/>
      <c r="AI261" s="112"/>
      <c r="AJ261" s="112"/>
      <c r="AK261" s="112"/>
      <c r="AL261" s="247">
        <v>1.0</v>
      </c>
      <c r="AM261" s="95" t="s">
        <v>2240</v>
      </c>
      <c r="AN261" s="95" t="s">
        <v>2241</v>
      </c>
      <c r="AO261" s="95" t="s">
        <v>1637</v>
      </c>
      <c r="AP261" s="95" t="s">
        <v>1649</v>
      </c>
      <c r="AQ261" s="95" t="s">
        <v>1650</v>
      </c>
      <c r="AR261" s="95" t="s">
        <v>1651</v>
      </c>
      <c r="AT261" s="112"/>
      <c r="AU261" s="112"/>
      <c r="AV261" s="112"/>
      <c r="AW261" s="112"/>
      <c r="AX261" s="112"/>
    </row>
    <row r="262">
      <c r="A262" s="247">
        <v>1041838.0</v>
      </c>
      <c r="B262" s="95" t="s">
        <v>3518</v>
      </c>
      <c r="E262" s="247">
        <v>499985.0</v>
      </c>
      <c r="F262" s="95" t="s">
        <v>3519</v>
      </c>
      <c r="G262" s="95" t="s">
        <v>2231</v>
      </c>
      <c r="J262" s="247">
        <v>254.0</v>
      </c>
      <c r="K262" s="112"/>
      <c r="L262" s="112"/>
      <c r="M262" s="112"/>
      <c r="N262" s="112"/>
      <c r="O262" s="112"/>
      <c r="P262" s="112"/>
      <c r="Q262" s="95" t="s">
        <v>1638</v>
      </c>
      <c r="R262" s="112"/>
      <c r="S262" s="95" t="s">
        <v>2232</v>
      </c>
      <c r="U262" s="95" t="s">
        <v>2760</v>
      </c>
      <c r="V262" s="95" t="s">
        <v>2234</v>
      </c>
      <c r="W262" s="95" t="s">
        <v>2235</v>
      </c>
      <c r="X262" s="95" t="s">
        <v>2236</v>
      </c>
      <c r="Y262" s="248" t="s">
        <v>3520</v>
      </c>
      <c r="Z262" s="248" t="s">
        <v>2238</v>
      </c>
      <c r="AA262" s="248" t="s">
        <v>3521</v>
      </c>
      <c r="AD262" s="247">
        <v>1.34282873E8</v>
      </c>
      <c r="AE262" s="247">
        <v>4.59072817E8</v>
      </c>
      <c r="AF262" s="112"/>
      <c r="AG262" s="112"/>
      <c r="AH262" s="112"/>
      <c r="AI262" s="112"/>
      <c r="AJ262" s="112"/>
      <c r="AK262" s="112"/>
      <c r="AL262" s="247">
        <v>1.0</v>
      </c>
      <c r="AM262" s="95" t="s">
        <v>2240</v>
      </c>
      <c r="AN262" s="95" t="s">
        <v>2241</v>
      </c>
      <c r="AO262" s="95" t="s">
        <v>1637</v>
      </c>
      <c r="AP262" s="95" t="s">
        <v>1649</v>
      </c>
      <c r="AQ262" s="95" t="s">
        <v>1650</v>
      </c>
      <c r="AR262" s="95" t="s">
        <v>1651</v>
      </c>
      <c r="AT262" s="112"/>
      <c r="AU262" s="112"/>
      <c r="AV262" s="112"/>
      <c r="AW262" s="112"/>
      <c r="AX262" s="112"/>
    </row>
    <row r="263">
      <c r="A263" s="247">
        <v>1041741.0</v>
      </c>
      <c r="B263" s="95" t="s">
        <v>3522</v>
      </c>
      <c r="E263" s="247">
        <v>499933.0</v>
      </c>
      <c r="F263" s="95" t="s">
        <v>3523</v>
      </c>
      <c r="G263" s="95" t="s">
        <v>2231</v>
      </c>
      <c r="J263" s="247">
        <v>317.0</v>
      </c>
      <c r="K263" s="112"/>
      <c r="L263" s="112"/>
      <c r="M263" s="112"/>
      <c r="N263" s="112"/>
      <c r="O263" s="112"/>
      <c r="P263" s="112"/>
      <c r="Q263" s="95" t="s">
        <v>1638</v>
      </c>
      <c r="R263" s="112"/>
      <c r="S263" s="95" t="s">
        <v>2232</v>
      </c>
      <c r="U263" s="95" t="s">
        <v>2760</v>
      </c>
      <c r="V263" s="95" t="s">
        <v>2234</v>
      </c>
      <c r="W263" s="95" t="s">
        <v>2235</v>
      </c>
      <c r="X263" s="95" t="s">
        <v>2236</v>
      </c>
      <c r="Y263" s="248" t="s">
        <v>3524</v>
      </c>
      <c r="Z263" s="248" t="s">
        <v>2238</v>
      </c>
      <c r="AA263" s="248" t="s">
        <v>3525</v>
      </c>
      <c r="AD263" s="247">
        <v>1.34283082E8</v>
      </c>
      <c r="AE263" s="247">
        <v>4.59072765E8</v>
      </c>
      <c r="AF263" s="112"/>
      <c r="AG263" s="112"/>
      <c r="AH263" s="112"/>
      <c r="AI263" s="112"/>
      <c r="AJ263" s="112"/>
      <c r="AK263" s="112"/>
      <c r="AL263" s="247">
        <v>1.0</v>
      </c>
      <c r="AM263" s="95" t="s">
        <v>2240</v>
      </c>
      <c r="AN263" s="95" t="s">
        <v>2241</v>
      </c>
      <c r="AO263" s="95" t="s">
        <v>1637</v>
      </c>
      <c r="AP263" s="95" t="s">
        <v>1649</v>
      </c>
      <c r="AQ263" s="95" t="s">
        <v>1650</v>
      </c>
      <c r="AR263" s="95" t="s">
        <v>1651</v>
      </c>
      <c r="AT263" s="112"/>
      <c r="AU263" s="112"/>
      <c r="AV263" s="112"/>
      <c r="AW263" s="112"/>
      <c r="AX263" s="112"/>
    </row>
    <row r="264">
      <c r="A264" s="247">
        <v>1041716.0</v>
      </c>
      <c r="B264" s="95" t="s">
        <v>3526</v>
      </c>
      <c r="E264" s="247">
        <v>499920.0</v>
      </c>
      <c r="F264" s="95" t="s">
        <v>3527</v>
      </c>
      <c r="G264" s="95" t="s">
        <v>2231</v>
      </c>
      <c r="J264" s="247">
        <v>317.0</v>
      </c>
      <c r="K264" s="112"/>
      <c r="L264" s="112"/>
      <c r="M264" s="112"/>
      <c r="N264" s="112"/>
      <c r="O264" s="112"/>
      <c r="P264" s="112"/>
      <c r="Q264" s="95" t="s">
        <v>1638</v>
      </c>
      <c r="R264" s="112"/>
      <c r="S264" s="95" t="s">
        <v>2232</v>
      </c>
      <c r="U264" s="95" t="s">
        <v>2760</v>
      </c>
      <c r="V264" s="95" t="s">
        <v>2234</v>
      </c>
      <c r="W264" s="95" t="s">
        <v>2235</v>
      </c>
      <c r="X264" s="95" t="s">
        <v>2236</v>
      </c>
      <c r="Y264" s="248" t="s">
        <v>3528</v>
      </c>
      <c r="Z264" s="248" t="s">
        <v>2238</v>
      </c>
      <c r="AA264" s="248" t="s">
        <v>3529</v>
      </c>
      <c r="AD264" s="247">
        <v>1.34282981E8</v>
      </c>
      <c r="AE264" s="247">
        <v>4.59072752E8</v>
      </c>
      <c r="AF264" s="112"/>
      <c r="AG264" s="112"/>
      <c r="AH264" s="112"/>
      <c r="AI264" s="112"/>
      <c r="AJ264" s="112"/>
      <c r="AK264" s="112"/>
      <c r="AL264" s="247">
        <v>1.0</v>
      </c>
      <c r="AM264" s="95" t="s">
        <v>2240</v>
      </c>
      <c r="AN264" s="95" t="s">
        <v>2241</v>
      </c>
      <c r="AO264" s="95" t="s">
        <v>1637</v>
      </c>
      <c r="AP264" s="95" t="s">
        <v>1649</v>
      </c>
      <c r="AQ264" s="95" t="s">
        <v>1650</v>
      </c>
      <c r="AR264" s="95" t="s">
        <v>1651</v>
      </c>
      <c r="AT264" s="112"/>
      <c r="AU264" s="112"/>
      <c r="AV264" s="112"/>
      <c r="AW264" s="112"/>
      <c r="AX264" s="112"/>
    </row>
    <row r="265">
      <c r="A265" s="247">
        <v>1205854.0</v>
      </c>
      <c r="B265" s="95" t="s">
        <v>3530</v>
      </c>
      <c r="C265" s="95" t="s">
        <v>3531</v>
      </c>
      <c r="D265" s="95" t="s">
        <v>3532</v>
      </c>
      <c r="E265" s="247">
        <v>570909.0</v>
      </c>
      <c r="F265" s="95" t="s">
        <v>3533</v>
      </c>
      <c r="G265" s="95" t="s">
        <v>2231</v>
      </c>
      <c r="J265" s="247">
        <v>324.0</v>
      </c>
      <c r="K265" s="112"/>
      <c r="L265" s="112"/>
      <c r="M265" s="112"/>
      <c r="N265" s="112"/>
      <c r="O265" s="112"/>
      <c r="P265" s="112"/>
      <c r="Q265" s="95" t="s">
        <v>1638</v>
      </c>
      <c r="R265" s="112"/>
      <c r="S265" s="95" t="s">
        <v>2676</v>
      </c>
      <c r="U265" s="95" t="s">
        <v>2677</v>
      </c>
      <c r="V265" s="95" t="s">
        <v>2678</v>
      </c>
      <c r="W265" s="95" t="s">
        <v>2679</v>
      </c>
      <c r="X265" s="95" t="s">
        <v>2680</v>
      </c>
      <c r="Y265" s="248" t="s">
        <v>3534</v>
      </c>
      <c r="Z265" s="248" t="s">
        <v>2238</v>
      </c>
      <c r="AA265" s="248" t="s">
        <v>3535</v>
      </c>
      <c r="AD265" s="247">
        <v>1.37531505E8</v>
      </c>
      <c r="AE265" s="247">
        <v>4.73132128E8</v>
      </c>
      <c r="AF265" s="112"/>
      <c r="AG265" s="112"/>
      <c r="AH265" s="112"/>
      <c r="AI265" s="112"/>
      <c r="AJ265" s="112"/>
      <c r="AK265" s="112"/>
      <c r="AL265" s="247">
        <v>1.0</v>
      </c>
      <c r="AM265" s="95" t="s">
        <v>2240</v>
      </c>
      <c r="AN265" s="95" t="s">
        <v>2241</v>
      </c>
      <c r="AO265" s="95" t="s">
        <v>1637</v>
      </c>
      <c r="AP265" s="95" t="s">
        <v>1649</v>
      </c>
      <c r="AQ265" s="95" t="s">
        <v>1650</v>
      </c>
      <c r="AR265" s="95" t="s">
        <v>1651</v>
      </c>
      <c r="AT265" s="112"/>
      <c r="AU265" s="112"/>
      <c r="AV265" s="112"/>
      <c r="AW265" s="112"/>
      <c r="AX265" s="112"/>
    </row>
    <row r="266">
      <c r="A266" s="247">
        <v>1041804.0</v>
      </c>
      <c r="B266" s="95" t="s">
        <v>3536</v>
      </c>
      <c r="E266" s="247">
        <v>499968.0</v>
      </c>
      <c r="F266" s="95" t="s">
        <v>3537</v>
      </c>
      <c r="G266" s="95" t="s">
        <v>2231</v>
      </c>
      <c r="J266" s="247">
        <v>326.0</v>
      </c>
      <c r="K266" s="112"/>
      <c r="L266" s="112"/>
      <c r="M266" s="112"/>
      <c r="N266" s="112"/>
      <c r="O266" s="112"/>
      <c r="P266" s="112"/>
      <c r="Q266" s="95" t="s">
        <v>1638</v>
      </c>
      <c r="R266" s="112"/>
      <c r="S266" s="95" t="s">
        <v>2232</v>
      </c>
      <c r="U266" s="95" t="s">
        <v>2760</v>
      </c>
      <c r="V266" s="95" t="s">
        <v>2234</v>
      </c>
      <c r="W266" s="95" t="s">
        <v>2235</v>
      </c>
      <c r="X266" s="95" t="s">
        <v>2236</v>
      </c>
      <c r="Y266" s="248" t="s">
        <v>3538</v>
      </c>
      <c r="Z266" s="248" t="s">
        <v>2238</v>
      </c>
      <c r="AA266" s="248" t="s">
        <v>3539</v>
      </c>
      <c r="AD266" s="247">
        <v>1.34282854E8</v>
      </c>
      <c r="AE266" s="247">
        <v>4.590728E8</v>
      </c>
      <c r="AF266" s="112"/>
      <c r="AG266" s="112"/>
      <c r="AH266" s="112"/>
      <c r="AI266" s="112"/>
      <c r="AJ266" s="112"/>
      <c r="AK266" s="112"/>
      <c r="AL266" s="247">
        <v>1.0</v>
      </c>
      <c r="AM266" s="95" t="s">
        <v>2240</v>
      </c>
      <c r="AN266" s="95" t="s">
        <v>2241</v>
      </c>
      <c r="AO266" s="95" t="s">
        <v>1637</v>
      </c>
      <c r="AP266" s="95" t="s">
        <v>1649</v>
      </c>
      <c r="AQ266" s="95" t="s">
        <v>1650</v>
      </c>
      <c r="AR266" s="95" t="s">
        <v>1651</v>
      </c>
      <c r="AT266" s="112"/>
      <c r="AU266" s="112"/>
      <c r="AV266" s="112"/>
      <c r="AW266" s="112"/>
      <c r="AX266" s="112"/>
    </row>
    <row r="267">
      <c r="A267" s="247">
        <v>1205978.0</v>
      </c>
      <c r="B267" s="95" t="s">
        <v>3540</v>
      </c>
      <c r="C267" s="95" t="s">
        <v>3541</v>
      </c>
      <c r="D267" s="95" t="s">
        <v>3542</v>
      </c>
      <c r="E267" s="247">
        <v>570925.0</v>
      </c>
      <c r="F267" s="95" t="s">
        <v>3543</v>
      </c>
      <c r="G267" s="95" t="s">
        <v>2231</v>
      </c>
      <c r="J267" s="247">
        <v>342.0</v>
      </c>
      <c r="K267" s="112"/>
      <c r="L267" s="112"/>
      <c r="M267" s="112"/>
      <c r="N267" s="112"/>
      <c r="O267" s="112"/>
      <c r="P267" s="112"/>
      <c r="Q267" s="95" t="s">
        <v>1638</v>
      </c>
      <c r="R267" s="112"/>
      <c r="S267" s="95" t="s">
        <v>2676</v>
      </c>
      <c r="U267" s="95" t="s">
        <v>2677</v>
      </c>
      <c r="V267" s="95" t="s">
        <v>2678</v>
      </c>
      <c r="W267" s="95" t="s">
        <v>2679</v>
      </c>
      <c r="X267" s="95" t="s">
        <v>2680</v>
      </c>
      <c r="Y267" s="248" t="s">
        <v>3544</v>
      </c>
      <c r="Z267" s="248" t="s">
        <v>2238</v>
      </c>
      <c r="AA267" s="248" t="s">
        <v>3545</v>
      </c>
      <c r="AD267" s="247">
        <v>1.37531598E8</v>
      </c>
      <c r="AE267" s="247">
        <v>4.73132144E8</v>
      </c>
      <c r="AF267" s="112"/>
      <c r="AG267" s="112"/>
      <c r="AH267" s="112"/>
      <c r="AI267" s="112"/>
      <c r="AJ267" s="112"/>
      <c r="AK267" s="112"/>
      <c r="AL267" s="247">
        <v>1.0</v>
      </c>
      <c r="AM267" s="95" t="s">
        <v>2240</v>
      </c>
      <c r="AN267" s="95" t="s">
        <v>2241</v>
      </c>
      <c r="AO267" s="95" t="s">
        <v>1637</v>
      </c>
      <c r="AP267" s="95" t="s">
        <v>1649</v>
      </c>
      <c r="AQ267" s="95" t="s">
        <v>1650</v>
      </c>
      <c r="AR267" s="95" t="s">
        <v>1651</v>
      </c>
      <c r="AT267" s="112"/>
      <c r="AU267" s="112"/>
      <c r="AV267" s="112"/>
      <c r="AW267" s="112"/>
      <c r="AX267" s="112"/>
    </row>
    <row r="268">
      <c r="A268" s="247">
        <v>1206059.0</v>
      </c>
      <c r="B268" s="95" t="s">
        <v>3540</v>
      </c>
      <c r="C268" s="95" t="s">
        <v>3541</v>
      </c>
      <c r="D268" s="95" t="s">
        <v>3542</v>
      </c>
      <c r="E268" s="247">
        <v>570925.0</v>
      </c>
      <c r="F268" s="95" t="s">
        <v>3543</v>
      </c>
      <c r="G268" s="95" t="s">
        <v>2231</v>
      </c>
      <c r="J268" s="247">
        <v>342.0</v>
      </c>
      <c r="K268" s="112"/>
      <c r="L268" s="112"/>
      <c r="M268" s="112"/>
      <c r="N268" s="112"/>
      <c r="O268" s="112"/>
      <c r="P268" s="112"/>
      <c r="Q268" s="95" t="s">
        <v>1638</v>
      </c>
      <c r="R268" s="112"/>
      <c r="S268" s="95" t="s">
        <v>2676</v>
      </c>
      <c r="U268" s="95" t="s">
        <v>2677</v>
      </c>
      <c r="V268" s="95" t="s">
        <v>2678</v>
      </c>
      <c r="W268" s="95" t="s">
        <v>2679</v>
      </c>
      <c r="X268" s="95" t="s">
        <v>2680</v>
      </c>
      <c r="Y268" s="248" t="s">
        <v>3544</v>
      </c>
      <c r="Z268" s="248" t="s">
        <v>2238</v>
      </c>
      <c r="AA268" s="248" t="s">
        <v>3545</v>
      </c>
      <c r="AD268" s="247">
        <v>1.37531598E8</v>
      </c>
      <c r="AE268" s="247">
        <v>4.73132144E8</v>
      </c>
      <c r="AF268" s="112"/>
      <c r="AG268" s="112"/>
      <c r="AH268" s="112"/>
      <c r="AI268" s="112"/>
      <c r="AJ268" s="112"/>
      <c r="AK268" s="112"/>
      <c r="AL268" s="247">
        <v>1.0</v>
      </c>
      <c r="AM268" s="95" t="s">
        <v>2240</v>
      </c>
      <c r="AN268" s="95" t="s">
        <v>2241</v>
      </c>
      <c r="AO268" s="95" t="s">
        <v>1637</v>
      </c>
      <c r="AP268" s="95" t="s">
        <v>1649</v>
      </c>
      <c r="AQ268" s="95" t="s">
        <v>1650</v>
      </c>
      <c r="AR268" s="95" t="s">
        <v>1651</v>
      </c>
      <c r="AT268" s="112"/>
      <c r="AU268" s="112"/>
      <c r="AV268" s="112"/>
      <c r="AW268" s="112"/>
      <c r="AX268" s="112"/>
    </row>
    <row r="269">
      <c r="A269" s="247">
        <v>1205916.0</v>
      </c>
      <c r="B269" s="95" t="s">
        <v>3540</v>
      </c>
      <c r="C269" s="95" t="s">
        <v>3541</v>
      </c>
      <c r="D269" s="95" t="s">
        <v>3542</v>
      </c>
      <c r="E269" s="247">
        <v>570925.0</v>
      </c>
      <c r="F269" s="95" t="s">
        <v>3543</v>
      </c>
      <c r="G269" s="95" t="s">
        <v>2231</v>
      </c>
      <c r="J269" s="247">
        <v>342.0</v>
      </c>
      <c r="K269" s="112"/>
      <c r="L269" s="112"/>
      <c r="M269" s="112"/>
      <c r="N269" s="112"/>
      <c r="O269" s="112"/>
      <c r="P269" s="112"/>
      <c r="Q269" s="95" t="s">
        <v>1638</v>
      </c>
      <c r="R269" s="112"/>
      <c r="S269" s="95" t="s">
        <v>2676</v>
      </c>
      <c r="U269" s="95" t="s">
        <v>2677</v>
      </c>
      <c r="V269" s="95" t="s">
        <v>2678</v>
      </c>
      <c r="W269" s="95" t="s">
        <v>2679</v>
      </c>
      <c r="X269" s="95" t="s">
        <v>2680</v>
      </c>
      <c r="Y269" s="248" t="s">
        <v>3544</v>
      </c>
      <c r="Z269" s="248" t="s">
        <v>2238</v>
      </c>
      <c r="AA269" s="248" t="s">
        <v>3545</v>
      </c>
      <c r="AD269" s="247">
        <v>1.37531598E8</v>
      </c>
      <c r="AE269" s="247">
        <v>4.73132144E8</v>
      </c>
      <c r="AF269" s="112"/>
      <c r="AG269" s="112"/>
      <c r="AH269" s="112"/>
      <c r="AI269" s="112"/>
      <c r="AJ269" s="112"/>
      <c r="AK269" s="112"/>
      <c r="AL269" s="247">
        <v>1.0</v>
      </c>
      <c r="AM269" s="95" t="s">
        <v>2240</v>
      </c>
      <c r="AN269" s="95" t="s">
        <v>2241</v>
      </c>
      <c r="AO269" s="95" t="s">
        <v>1637</v>
      </c>
      <c r="AP269" s="95" t="s">
        <v>1649</v>
      </c>
      <c r="AQ269" s="95" t="s">
        <v>1650</v>
      </c>
      <c r="AR269" s="95" t="s">
        <v>1651</v>
      </c>
      <c r="AT269" s="112"/>
      <c r="AU269" s="112"/>
      <c r="AV269" s="112"/>
      <c r="AW269" s="112"/>
      <c r="AX269" s="112"/>
    </row>
    <row r="270">
      <c r="A270" s="247">
        <v>1206078.0</v>
      </c>
      <c r="B270" s="95" t="s">
        <v>3546</v>
      </c>
      <c r="E270" s="247">
        <v>570931.0</v>
      </c>
      <c r="F270" s="95" t="s">
        <v>3547</v>
      </c>
      <c r="G270" s="95" t="s">
        <v>2231</v>
      </c>
      <c r="J270" s="247">
        <v>345.0</v>
      </c>
      <c r="K270" s="112"/>
      <c r="L270" s="112"/>
      <c r="M270" s="112"/>
      <c r="N270" s="112"/>
      <c r="O270" s="112"/>
      <c r="P270" s="112"/>
      <c r="Q270" s="95" t="s">
        <v>1638</v>
      </c>
      <c r="R270" s="112"/>
      <c r="S270" s="95" t="s">
        <v>2676</v>
      </c>
      <c r="U270" s="95" t="s">
        <v>2677</v>
      </c>
      <c r="V270" s="95" t="s">
        <v>2678</v>
      </c>
      <c r="W270" s="95" t="s">
        <v>2679</v>
      </c>
      <c r="X270" s="95" t="s">
        <v>2680</v>
      </c>
      <c r="Y270" s="248" t="s">
        <v>3548</v>
      </c>
      <c r="Z270" s="248" t="s">
        <v>2238</v>
      </c>
      <c r="AA270" s="248" t="s">
        <v>3549</v>
      </c>
      <c r="AD270" s="247">
        <v>1.37531521E8</v>
      </c>
      <c r="AE270" s="247">
        <v>4.73132149E8</v>
      </c>
      <c r="AF270" s="112"/>
      <c r="AG270" s="112"/>
      <c r="AH270" s="112"/>
      <c r="AI270" s="112"/>
      <c r="AJ270" s="112"/>
      <c r="AK270" s="112"/>
      <c r="AL270" s="247">
        <v>1.0</v>
      </c>
      <c r="AM270" s="95" t="s">
        <v>2240</v>
      </c>
      <c r="AN270" s="95" t="s">
        <v>2241</v>
      </c>
      <c r="AO270" s="95" t="s">
        <v>1637</v>
      </c>
      <c r="AP270" s="95" t="s">
        <v>1649</v>
      </c>
      <c r="AQ270" s="95" t="s">
        <v>1650</v>
      </c>
      <c r="AR270" s="95" t="s">
        <v>1651</v>
      </c>
      <c r="AT270" s="112"/>
      <c r="AU270" s="112"/>
      <c r="AV270" s="112"/>
      <c r="AW270" s="112"/>
      <c r="AX270" s="112"/>
    </row>
    <row r="271">
      <c r="A271" s="247">
        <v>1205935.0</v>
      </c>
      <c r="B271" s="95" t="s">
        <v>3546</v>
      </c>
      <c r="E271" s="247">
        <v>570931.0</v>
      </c>
      <c r="F271" s="95" t="s">
        <v>3547</v>
      </c>
      <c r="G271" s="95" t="s">
        <v>2231</v>
      </c>
      <c r="J271" s="247">
        <v>345.0</v>
      </c>
      <c r="K271" s="112"/>
      <c r="L271" s="112"/>
      <c r="M271" s="112"/>
      <c r="N271" s="112"/>
      <c r="O271" s="112"/>
      <c r="P271" s="112"/>
      <c r="Q271" s="95" t="s">
        <v>1638</v>
      </c>
      <c r="R271" s="112"/>
      <c r="S271" s="95" t="s">
        <v>2676</v>
      </c>
      <c r="U271" s="95" t="s">
        <v>2677</v>
      </c>
      <c r="V271" s="95" t="s">
        <v>2678</v>
      </c>
      <c r="W271" s="95" t="s">
        <v>2679</v>
      </c>
      <c r="X271" s="95" t="s">
        <v>2680</v>
      </c>
      <c r="Y271" s="248" t="s">
        <v>3548</v>
      </c>
      <c r="Z271" s="248" t="s">
        <v>2238</v>
      </c>
      <c r="AA271" s="248" t="s">
        <v>3549</v>
      </c>
      <c r="AD271" s="247">
        <v>1.37531521E8</v>
      </c>
      <c r="AE271" s="247">
        <v>4.73132149E8</v>
      </c>
      <c r="AF271" s="112"/>
      <c r="AG271" s="112"/>
      <c r="AH271" s="112"/>
      <c r="AI271" s="112"/>
      <c r="AJ271" s="112"/>
      <c r="AK271" s="112"/>
      <c r="AL271" s="247">
        <v>1.0</v>
      </c>
      <c r="AM271" s="95" t="s">
        <v>2240</v>
      </c>
      <c r="AN271" s="95" t="s">
        <v>2241</v>
      </c>
      <c r="AO271" s="95" t="s">
        <v>1637</v>
      </c>
      <c r="AP271" s="95" t="s">
        <v>1649</v>
      </c>
      <c r="AQ271" s="95" t="s">
        <v>1650</v>
      </c>
      <c r="AR271" s="95" t="s">
        <v>1651</v>
      </c>
      <c r="AT271" s="112"/>
      <c r="AU271" s="112"/>
      <c r="AV271" s="112"/>
      <c r="AW271" s="112"/>
      <c r="AX271" s="112"/>
    </row>
    <row r="272">
      <c r="A272" s="247">
        <v>1205991.0</v>
      </c>
      <c r="B272" s="95" t="s">
        <v>3546</v>
      </c>
      <c r="E272" s="247">
        <v>570931.0</v>
      </c>
      <c r="F272" s="95" t="s">
        <v>3547</v>
      </c>
      <c r="G272" s="95" t="s">
        <v>2231</v>
      </c>
      <c r="J272" s="247">
        <v>345.0</v>
      </c>
      <c r="K272" s="112"/>
      <c r="L272" s="112"/>
      <c r="M272" s="112"/>
      <c r="N272" s="112"/>
      <c r="O272" s="112"/>
      <c r="P272" s="112"/>
      <c r="Q272" s="95" t="s">
        <v>1638</v>
      </c>
      <c r="R272" s="112"/>
      <c r="S272" s="95" t="s">
        <v>2676</v>
      </c>
      <c r="U272" s="95" t="s">
        <v>2677</v>
      </c>
      <c r="V272" s="95" t="s">
        <v>2678</v>
      </c>
      <c r="W272" s="95" t="s">
        <v>2679</v>
      </c>
      <c r="X272" s="95" t="s">
        <v>2680</v>
      </c>
      <c r="Y272" s="248" t="s">
        <v>3548</v>
      </c>
      <c r="Z272" s="248" t="s">
        <v>2238</v>
      </c>
      <c r="AA272" s="248" t="s">
        <v>3549</v>
      </c>
      <c r="AD272" s="247">
        <v>1.37531521E8</v>
      </c>
      <c r="AE272" s="247">
        <v>4.73132149E8</v>
      </c>
      <c r="AF272" s="112"/>
      <c r="AG272" s="112"/>
      <c r="AH272" s="112"/>
      <c r="AI272" s="112"/>
      <c r="AJ272" s="112"/>
      <c r="AK272" s="112"/>
      <c r="AL272" s="247">
        <v>1.0</v>
      </c>
      <c r="AM272" s="95" t="s">
        <v>2240</v>
      </c>
      <c r="AN272" s="95" t="s">
        <v>2241</v>
      </c>
      <c r="AO272" s="95" t="s">
        <v>1637</v>
      </c>
      <c r="AP272" s="95" t="s">
        <v>1649</v>
      </c>
      <c r="AQ272" s="95" t="s">
        <v>1650</v>
      </c>
      <c r="AR272" s="95" t="s">
        <v>1651</v>
      </c>
      <c r="AT272" s="112"/>
      <c r="AU272" s="112"/>
      <c r="AV272" s="112"/>
      <c r="AW272" s="112"/>
      <c r="AX272" s="112"/>
    </row>
    <row r="273">
      <c r="A273" s="247">
        <v>1206032.0</v>
      </c>
      <c r="B273" s="95" t="s">
        <v>3550</v>
      </c>
      <c r="C273" s="95" t="s">
        <v>3551</v>
      </c>
      <c r="D273" s="95" t="s">
        <v>3552</v>
      </c>
      <c r="E273" s="247">
        <v>570917.0</v>
      </c>
      <c r="F273" s="95" t="s">
        <v>3553</v>
      </c>
      <c r="G273" s="95" t="s">
        <v>2231</v>
      </c>
      <c r="J273" s="247">
        <v>379.0</v>
      </c>
      <c r="K273" s="112"/>
      <c r="L273" s="112"/>
      <c r="M273" s="112"/>
      <c r="N273" s="112"/>
      <c r="O273" s="112"/>
      <c r="P273" s="112"/>
      <c r="Q273" s="95" t="s">
        <v>1638</v>
      </c>
      <c r="R273" s="112"/>
      <c r="S273" s="95" t="s">
        <v>2676</v>
      </c>
      <c r="U273" s="95" t="s">
        <v>2677</v>
      </c>
      <c r="V273" s="95" t="s">
        <v>2678</v>
      </c>
      <c r="W273" s="95" t="s">
        <v>2679</v>
      </c>
      <c r="X273" s="95" t="s">
        <v>2680</v>
      </c>
      <c r="Y273" s="248" t="s">
        <v>3554</v>
      </c>
      <c r="Z273" s="248" t="s">
        <v>2238</v>
      </c>
      <c r="AA273" s="248" t="s">
        <v>3555</v>
      </c>
      <c r="AD273" s="247">
        <v>1.53505874E8</v>
      </c>
      <c r="AE273" s="247">
        <v>4.73132136E8</v>
      </c>
      <c r="AF273" s="112"/>
      <c r="AG273" s="112"/>
      <c r="AH273" s="112"/>
      <c r="AI273" s="112"/>
      <c r="AJ273" s="112"/>
      <c r="AK273" s="112"/>
      <c r="AL273" s="247">
        <v>1.0</v>
      </c>
      <c r="AM273" s="95" t="s">
        <v>2240</v>
      </c>
      <c r="AN273" s="95" t="s">
        <v>2241</v>
      </c>
      <c r="AO273" s="95" t="s">
        <v>1637</v>
      </c>
      <c r="AP273" s="95" t="s">
        <v>1649</v>
      </c>
      <c r="AQ273" s="95" t="s">
        <v>1650</v>
      </c>
      <c r="AR273" s="95" t="s">
        <v>1651</v>
      </c>
      <c r="AT273" s="112"/>
      <c r="AU273" s="112"/>
      <c r="AV273" s="112"/>
      <c r="AW273" s="112"/>
      <c r="AX273" s="112"/>
    </row>
    <row r="274">
      <c r="A274" s="247">
        <v>1205889.0</v>
      </c>
      <c r="B274" s="95" t="s">
        <v>3550</v>
      </c>
      <c r="C274" s="95" t="s">
        <v>3551</v>
      </c>
      <c r="D274" s="95" t="s">
        <v>3552</v>
      </c>
      <c r="E274" s="247">
        <v>570917.0</v>
      </c>
      <c r="F274" s="95" t="s">
        <v>3553</v>
      </c>
      <c r="G274" s="95" t="s">
        <v>2231</v>
      </c>
      <c r="J274" s="247">
        <v>379.0</v>
      </c>
      <c r="K274" s="112"/>
      <c r="L274" s="112"/>
      <c r="M274" s="112"/>
      <c r="N274" s="112"/>
      <c r="O274" s="112"/>
      <c r="P274" s="112"/>
      <c r="Q274" s="95" t="s">
        <v>1638</v>
      </c>
      <c r="R274" s="112"/>
      <c r="S274" s="95" t="s">
        <v>2676</v>
      </c>
      <c r="U274" s="95" t="s">
        <v>2677</v>
      </c>
      <c r="V274" s="95" t="s">
        <v>2678</v>
      </c>
      <c r="W274" s="95" t="s">
        <v>2679</v>
      </c>
      <c r="X274" s="95" t="s">
        <v>2680</v>
      </c>
      <c r="Y274" s="248" t="s">
        <v>3554</v>
      </c>
      <c r="Z274" s="248" t="s">
        <v>2238</v>
      </c>
      <c r="AA274" s="248" t="s">
        <v>3555</v>
      </c>
      <c r="AD274" s="247">
        <v>1.53505874E8</v>
      </c>
      <c r="AE274" s="247">
        <v>4.73132136E8</v>
      </c>
      <c r="AF274" s="112"/>
      <c r="AG274" s="112"/>
      <c r="AH274" s="112"/>
      <c r="AI274" s="112"/>
      <c r="AJ274" s="112"/>
      <c r="AK274" s="112"/>
      <c r="AL274" s="247">
        <v>1.0</v>
      </c>
      <c r="AM274" s="95" t="s">
        <v>2240</v>
      </c>
      <c r="AN274" s="95" t="s">
        <v>2241</v>
      </c>
      <c r="AO274" s="95" t="s">
        <v>1637</v>
      </c>
      <c r="AP274" s="95" t="s">
        <v>1649</v>
      </c>
      <c r="AQ274" s="95" t="s">
        <v>1650</v>
      </c>
      <c r="AR274" s="95" t="s">
        <v>1651</v>
      </c>
      <c r="AT274" s="112"/>
      <c r="AU274" s="112"/>
      <c r="AV274" s="112"/>
      <c r="AW274" s="112"/>
      <c r="AX274" s="112"/>
    </row>
    <row r="275">
      <c r="A275" s="247">
        <v>1205968.0</v>
      </c>
      <c r="B275" s="95" t="s">
        <v>3550</v>
      </c>
      <c r="C275" s="95" t="s">
        <v>3551</v>
      </c>
      <c r="D275" s="95" t="s">
        <v>3552</v>
      </c>
      <c r="E275" s="247">
        <v>570917.0</v>
      </c>
      <c r="F275" s="95" t="s">
        <v>3553</v>
      </c>
      <c r="G275" s="95" t="s">
        <v>2231</v>
      </c>
      <c r="J275" s="247">
        <v>379.0</v>
      </c>
      <c r="K275" s="112"/>
      <c r="L275" s="112"/>
      <c r="M275" s="112"/>
      <c r="N275" s="112"/>
      <c r="O275" s="112"/>
      <c r="P275" s="112"/>
      <c r="Q275" s="95" t="s">
        <v>1638</v>
      </c>
      <c r="R275" s="112"/>
      <c r="S275" s="95" t="s">
        <v>2676</v>
      </c>
      <c r="U275" s="95" t="s">
        <v>2677</v>
      </c>
      <c r="V275" s="95" t="s">
        <v>2678</v>
      </c>
      <c r="W275" s="95" t="s">
        <v>2679</v>
      </c>
      <c r="X275" s="95" t="s">
        <v>2680</v>
      </c>
      <c r="Y275" s="248" t="s">
        <v>3554</v>
      </c>
      <c r="Z275" s="248" t="s">
        <v>2238</v>
      </c>
      <c r="AA275" s="248" t="s">
        <v>3555</v>
      </c>
      <c r="AD275" s="247">
        <v>1.53505874E8</v>
      </c>
      <c r="AE275" s="247">
        <v>4.73132136E8</v>
      </c>
      <c r="AF275" s="112"/>
      <c r="AG275" s="112"/>
      <c r="AH275" s="112"/>
      <c r="AI275" s="112"/>
      <c r="AJ275" s="112"/>
      <c r="AK275" s="112"/>
      <c r="AL275" s="247">
        <v>1.0</v>
      </c>
      <c r="AM275" s="95" t="s">
        <v>2240</v>
      </c>
      <c r="AN275" s="95" t="s">
        <v>2241</v>
      </c>
      <c r="AO275" s="95" t="s">
        <v>1637</v>
      </c>
      <c r="AP275" s="95" t="s">
        <v>1649</v>
      </c>
      <c r="AQ275" s="95" t="s">
        <v>1650</v>
      </c>
      <c r="AR275" s="95" t="s">
        <v>1651</v>
      </c>
      <c r="AT275" s="112"/>
      <c r="AU275" s="112"/>
      <c r="AV275" s="112"/>
      <c r="AW275" s="112"/>
      <c r="AX275" s="112"/>
    </row>
    <row r="276">
      <c r="A276" s="247">
        <v>1041749.0</v>
      </c>
      <c r="B276" s="95" t="s">
        <v>3556</v>
      </c>
      <c r="E276" s="247">
        <v>499937.0</v>
      </c>
      <c r="F276" s="95" t="s">
        <v>3557</v>
      </c>
      <c r="G276" s="95" t="s">
        <v>2231</v>
      </c>
      <c r="J276" s="247">
        <v>399.0</v>
      </c>
      <c r="K276" s="112"/>
      <c r="L276" s="112"/>
      <c r="M276" s="112"/>
      <c r="N276" s="112"/>
      <c r="O276" s="112"/>
      <c r="P276" s="112"/>
      <c r="Q276" s="95" t="s">
        <v>1638</v>
      </c>
      <c r="R276" s="112"/>
      <c r="S276" s="95" t="s">
        <v>2232</v>
      </c>
      <c r="U276" s="95" t="s">
        <v>2760</v>
      </c>
      <c r="V276" s="95" t="s">
        <v>2234</v>
      </c>
      <c r="W276" s="95" t="s">
        <v>2235</v>
      </c>
      <c r="X276" s="95" t="s">
        <v>2236</v>
      </c>
      <c r="Y276" s="248" t="s">
        <v>3558</v>
      </c>
      <c r="Z276" s="248" t="s">
        <v>2238</v>
      </c>
      <c r="AA276" s="248" t="s">
        <v>3559</v>
      </c>
      <c r="AD276" s="247">
        <v>1.34282959E8</v>
      </c>
      <c r="AE276" s="247">
        <v>4.59072769E8</v>
      </c>
      <c r="AF276" s="112"/>
      <c r="AG276" s="112"/>
      <c r="AH276" s="112"/>
      <c r="AI276" s="112"/>
      <c r="AJ276" s="112"/>
      <c r="AK276" s="112"/>
      <c r="AL276" s="247">
        <v>1.0</v>
      </c>
      <c r="AM276" s="95" t="s">
        <v>2240</v>
      </c>
      <c r="AN276" s="95" t="s">
        <v>2241</v>
      </c>
      <c r="AO276" s="95" t="s">
        <v>1637</v>
      </c>
      <c r="AP276" s="95" t="s">
        <v>1649</v>
      </c>
      <c r="AQ276" s="95" t="s">
        <v>1650</v>
      </c>
      <c r="AR276" s="95" t="s">
        <v>1651</v>
      </c>
      <c r="AT276" s="112"/>
      <c r="AU276" s="112"/>
      <c r="AV276" s="112"/>
      <c r="AW276" s="112"/>
      <c r="AX276" s="112"/>
    </row>
    <row r="277">
      <c r="A277" s="247">
        <v>1041824.0</v>
      </c>
      <c r="B277" s="95" t="s">
        <v>3560</v>
      </c>
      <c r="E277" s="247">
        <v>499978.0</v>
      </c>
      <c r="F277" s="95" t="s">
        <v>3561</v>
      </c>
      <c r="G277" s="95" t="s">
        <v>2231</v>
      </c>
      <c r="J277" s="247">
        <v>419.0</v>
      </c>
      <c r="K277" s="112"/>
      <c r="L277" s="112"/>
      <c r="M277" s="112"/>
      <c r="N277" s="112"/>
      <c r="O277" s="112"/>
      <c r="P277" s="112"/>
      <c r="Q277" s="95" t="s">
        <v>1638</v>
      </c>
      <c r="R277" s="112"/>
      <c r="S277" s="95" t="s">
        <v>2232</v>
      </c>
      <c r="U277" s="95" t="s">
        <v>2760</v>
      </c>
      <c r="V277" s="95" t="s">
        <v>2234</v>
      </c>
      <c r="W277" s="95" t="s">
        <v>2235</v>
      </c>
      <c r="X277" s="95" t="s">
        <v>2236</v>
      </c>
      <c r="Y277" s="248" t="s">
        <v>3562</v>
      </c>
      <c r="Z277" s="248" t="s">
        <v>2238</v>
      </c>
      <c r="AA277" s="248" t="s">
        <v>3563</v>
      </c>
      <c r="AD277" s="247">
        <v>1.3428296E8</v>
      </c>
      <c r="AE277" s="247">
        <v>4.5907281E8</v>
      </c>
      <c r="AF277" s="112"/>
      <c r="AG277" s="112"/>
      <c r="AH277" s="112"/>
      <c r="AI277" s="112"/>
      <c r="AJ277" s="112"/>
      <c r="AK277" s="112"/>
      <c r="AL277" s="247">
        <v>1.0</v>
      </c>
      <c r="AM277" s="95" t="s">
        <v>2240</v>
      </c>
      <c r="AN277" s="95" t="s">
        <v>2241</v>
      </c>
      <c r="AO277" s="95" t="s">
        <v>1637</v>
      </c>
      <c r="AP277" s="95" t="s">
        <v>1649</v>
      </c>
      <c r="AQ277" s="95" t="s">
        <v>1650</v>
      </c>
      <c r="AR277" s="95" t="s">
        <v>1651</v>
      </c>
      <c r="AT277" s="112"/>
      <c r="AU277" s="112"/>
      <c r="AV277" s="112"/>
      <c r="AW277" s="112"/>
      <c r="AX277" s="112"/>
    </row>
    <row r="278">
      <c r="A278" s="247">
        <v>1041812.0</v>
      </c>
      <c r="B278" s="95" t="s">
        <v>3564</v>
      </c>
      <c r="E278" s="247">
        <v>499972.0</v>
      </c>
      <c r="F278" s="95" t="s">
        <v>3565</v>
      </c>
      <c r="G278" s="95" t="s">
        <v>2231</v>
      </c>
      <c r="J278" s="247">
        <v>497.0</v>
      </c>
      <c r="K278" s="112"/>
      <c r="L278" s="112"/>
      <c r="M278" s="112"/>
      <c r="N278" s="112"/>
      <c r="O278" s="112"/>
      <c r="P278" s="112"/>
      <c r="Q278" s="95" t="s">
        <v>1638</v>
      </c>
      <c r="R278" s="112"/>
      <c r="S278" s="95" t="s">
        <v>2232</v>
      </c>
      <c r="U278" s="95" t="s">
        <v>2760</v>
      </c>
      <c r="V278" s="95" t="s">
        <v>2234</v>
      </c>
      <c r="W278" s="95" t="s">
        <v>2235</v>
      </c>
      <c r="X278" s="95" t="s">
        <v>2236</v>
      </c>
      <c r="Y278" s="248" t="s">
        <v>3566</v>
      </c>
      <c r="Z278" s="248" t="s">
        <v>2238</v>
      </c>
      <c r="AA278" s="248" t="s">
        <v>3567</v>
      </c>
      <c r="AD278" s="247">
        <v>1.3429416E8</v>
      </c>
      <c r="AE278" s="247">
        <v>4.59072804E8</v>
      </c>
      <c r="AF278" s="112"/>
      <c r="AG278" s="112"/>
      <c r="AH278" s="112"/>
      <c r="AI278" s="112"/>
      <c r="AJ278" s="112"/>
      <c r="AK278" s="112"/>
      <c r="AL278" s="247">
        <v>1.0</v>
      </c>
      <c r="AM278" s="95" t="s">
        <v>2240</v>
      </c>
      <c r="AN278" s="95" t="s">
        <v>2241</v>
      </c>
      <c r="AO278" s="95" t="s">
        <v>1637</v>
      </c>
      <c r="AP278" s="95" t="s">
        <v>1649</v>
      </c>
      <c r="AQ278" s="95" t="s">
        <v>1650</v>
      </c>
      <c r="AR278" s="95" t="s">
        <v>1651</v>
      </c>
      <c r="AT278" s="112"/>
      <c r="AU278" s="112"/>
      <c r="AV278" s="112"/>
      <c r="AW278" s="112"/>
      <c r="AX278" s="112"/>
    </row>
    <row r="279">
      <c r="A279" s="247">
        <v>1041745.0</v>
      </c>
      <c r="B279" s="95" t="s">
        <v>3568</v>
      </c>
      <c r="E279" s="247">
        <v>499935.0</v>
      </c>
      <c r="F279" s="95" t="s">
        <v>3569</v>
      </c>
      <c r="G279" s="95" t="s">
        <v>2231</v>
      </c>
      <c r="J279" s="247">
        <v>506.0</v>
      </c>
      <c r="K279" s="112"/>
      <c r="L279" s="112"/>
      <c r="M279" s="112"/>
      <c r="N279" s="112"/>
      <c r="O279" s="112"/>
      <c r="P279" s="112"/>
      <c r="Q279" s="95" t="s">
        <v>1638</v>
      </c>
      <c r="R279" s="112"/>
      <c r="S279" s="95" t="s">
        <v>2232</v>
      </c>
      <c r="U279" s="95" t="s">
        <v>2760</v>
      </c>
      <c r="V279" s="95" t="s">
        <v>2234</v>
      </c>
      <c r="W279" s="95" t="s">
        <v>2235</v>
      </c>
      <c r="X279" s="95" t="s">
        <v>2236</v>
      </c>
      <c r="Y279" s="248" t="s">
        <v>3570</v>
      </c>
      <c r="Z279" s="248" t="s">
        <v>2238</v>
      </c>
      <c r="AA279" s="248" t="s">
        <v>3571</v>
      </c>
      <c r="AD279" s="247">
        <v>1.34283197E8</v>
      </c>
      <c r="AE279" s="247">
        <v>4.59072767E8</v>
      </c>
      <c r="AF279" s="112"/>
      <c r="AG279" s="112"/>
      <c r="AH279" s="112"/>
      <c r="AI279" s="112"/>
      <c r="AJ279" s="112"/>
      <c r="AK279" s="112"/>
      <c r="AL279" s="247">
        <v>1.0</v>
      </c>
      <c r="AM279" s="95" t="s">
        <v>2240</v>
      </c>
      <c r="AN279" s="95" t="s">
        <v>2241</v>
      </c>
      <c r="AO279" s="95" t="s">
        <v>1637</v>
      </c>
      <c r="AP279" s="95" t="s">
        <v>1649</v>
      </c>
      <c r="AQ279" s="95" t="s">
        <v>1650</v>
      </c>
      <c r="AR279" s="95" t="s">
        <v>1651</v>
      </c>
      <c r="AT279" s="112"/>
      <c r="AU279" s="112"/>
      <c r="AV279" s="112"/>
      <c r="AW279" s="112"/>
      <c r="AX279" s="112"/>
    </row>
    <row r="280">
      <c r="A280" s="247">
        <v>1041753.0</v>
      </c>
      <c r="B280" s="95" t="s">
        <v>3572</v>
      </c>
      <c r="E280" s="247">
        <v>499939.0</v>
      </c>
      <c r="F280" s="95" t="s">
        <v>3573</v>
      </c>
      <c r="G280" s="95" t="s">
        <v>2231</v>
      </c>
      <c r="J280" s="247">
        <v>514.0</v>
      </c>
      <c r="K280" s="112"/>
      <c r="L280" s="112"/>
      <c r="M280" s="112"/>
      <c r="N280" s="112"/>
      <c r="O280" s="112"/>
      <c r="P280" s="112"/>
      <c r="Q280" s="95" t="s">
        <v>1638</v>
      </c>
      <c r="R280" s="112"/>
      <c r="S280" s="95" t="s">
        <v>2232</v>
      </c>
      <c r="U280" s="95" t="s">
        <v>2760</v>
      </c>
      <c r="V280" s="95" t="s">
        <v>2234</v>
      </c>
      <c r="W280" s="95" t="s">
        <v>2235</v>
      </c>
      <c r="X280" s="95" t="s">
        <v>2236</v>
      </c>
      <c r="Y280" s="248" t="s">
        <v>3574</v>
      </c>
      <c r="Z280" s="248" t="s">
        <v>2238</v>
      </c>
      <c r="AA280" s="248" t="s">
        <v>3575</v>
      </c>
      <c r="AD280" s="247">
        <v>1.34283075E8</v>
      </c>
      <c r="AE280" s="247">
        <v>4.59072771E8</v>
      </c>
      <c r="AF280" s="112"/>
      <c r="AG280" s="112"/>
      <c r="AH280" s="112"/>
      <c r="AI280" s="112"/>
      <c r="AJ280" s="112"/>
      <c r="AK280" s="112"/>
      <c r="AL280" s="247">
        <v>1.0</v>
      </c>
      <c r="AM280" s="95" t="s">
        <v>2240</v>
      </c>
      <c r="AN280" s="95" t="s">
        <v>2241</v>
      </c>
      <c r="AO280" s="95" t="s">
        <v>1637</v>
      </c>
      <c r="AP280" s="95" t="s">
        <v>1649</v>
      </c>
      <c r="AQ280" s="95" t="s">
        <v>1650</v>
      </c>
      <c r="AR280" s="95" t="s">
        <v>1651</v>
      </c>
      <c r="AT280" s="112"/>
      <c r="AU280" s="112"/>
      <c r="AV280" s="112"/>
      <c r="AW280" s="112"/>
      <c r="AX280" s="112"/>
    </row>
    <row r="281">
      <c r="A281" s="247">
        <v>1041730.0</v>
      </c>
      <c r="B281" s="95" t="s">
        <v>3576</v>
      </c>
      <c r="E281" s="247">
        <v>499927.0</v>
      </c>
      <c r="F281" s="95" t="s">
        <v>3577</v>
      </c>
      <c r="G281" s="95" t="s">
        <v>2231</v>
      </c>
      <c r="J281" s="247">
        <v>519.0</v>
      </c>
      <c r="K281" s="112"/>
      <c r="L281" s="112"/>
      <c r="M281" s="112"/>
      <c r="N281" s="112"/>
      <c r="O281" s="112"/>
      <c r="P281" s="112"/>
      <c r="Q281" s="95" t="s">
        <v>1638</v>
      </c>
      <c r="R281" s="112"/>
      <c r="S281" s="95" t="s">
        <v>2232</v>
      </c>
      <c r="U281" s="95" t="s">
        <v>2760</v>
      </c>
      <c r="V281" s="95" t="s">
        <v>2234</v>
      </c>
      <c r="W281" s="95" t="s">
        <v>2235</v>
      </c>
      <c r="X281" s="95" t="s">
        <v>2236</v>
      </c>
      <c r="Y281" s="248" t="s">
        <v>3578</v>
      </c>
      <c r="Z281" s="248" t="s">
        <v>2238</v>
      </c>
      <c r="AA281" s="248" t="s">
        <v>3579</v>
      </c>
      <c r="AD281" s="247">
        <v>1.34283073E8</v>
      </c>
      <c r="AE281" s="247">
        <v>4.59072759E8</v>
      </c>
      <c r="AF281" s="112"/>
      <c r="AG281" s="112"/>
      <c r="AH281" s="112"/>
      <c r="AI281" s="112"/>
      <c r="AJ281" s="112"/>
      <c r="AK281" s="112"/>
      <c r="AL281" s="247">
        <v>1.0</v>
      </c>
      <c r="AM281" s="95" t="s">
        <v>2240</v>
      </c>
      <c r="AN281" s="95" t="s">
        <v>2241</v>
      </c>
      <c r="AO281" s="95" t="s">
        <v>1637</v>
      </c>
      <c r="AP281" s="95" t="s">
        <v>1649</v>
      </c>
      <c r="AQ281" s="95" t="s">
        <v>1650</v>
      </c>
      <c r="AR281" s="95" t="s">
        <v>1651</v>
      </c>
      <c r="AT281" s="112"/>
      <c r="AU281" s="112"/>
      <c r="AV281" s="112"/>
      <c r="AW281" s="112"/>
      <c r="AX281" s="112"/>
    </row>
    <row r="282">
      <c r="A282" s="247">
        <v>594182.0</v>
      </c>
      <c r="B282" s="95" t="s">
        <v>3580</v>
      </c>
      <c r="C282" s="95" t="s">
        <v>3581</v>
      </c>
      <c r="D282" s="95" t="s">
        <v>3582</v>
      </c>
      <c r="E282" s="247">
        <v>309716.0</v>
      </c>
      <c r="F282" s="95" t="s">
        <v>3583</v>
      </c>
      <c r="G282" s="95" t="s">
        <v>2231</v>
      </c>
      <c r="J282" s="247">
        <v>550.0</v>
      </c>
      <c r="K282" s="112"/>
      <c r="L282" s="112"/>
      <c r="M282" s="112"/>
      <c r="N282" s="112"/>
      <c r="O282" s="112"/>
      <c r="P282" s="112"/>
      <c r="Q282" s="95" t="s">
        <v>1638</v>
      </c>
      <c r="R282" s="112"/>
      <c r="S282" s="95" t="s">
        <v>2829</v>
      </c>
      <c r="U282" s="95" t="s">
        <v>2830</v>
      </c>
      <c r="V282" s="95" t="s">
        <v>2831</v>
      </c>
      <c r="W282" s="95" t="s">
        <v>2832</v>
      </c>
      <c r="X282" s="95" t="s">
        <v>2833</v>
      </c>
      <c r="Y282" s="248" t="s">
        <v>3584</v>
      </c>
      <c r="Z282" s="248" t="s">
        <v>2238</v>
      </c>
      <c r="AA282" s="248" t="s">
        <v>3585</v>
      </c>
      <c r="AD282" s="247">
        <v>1.18115089E8</v>
      </c>
      <c r="AE282" s="247">
        <v>3.82365777E8</v>
      </c>
      <c r="AF282" s="112"/>
      <c r="AG282" s="112"/>
      <c r="AH282" s="112"/>
      <c r="AI282" s="112"/>
      <c r="AJ282" s="112"/>
      <c r="AK282" s="112"/>
      <c r="AL282" s="247">
        <v>1.0</v>
      </c>
      <c r="AM282" s="95" t="s">
        <v>2240</v>
      </c>
      <c r="AN282" s="95" t="s">
        <v>2241</v>
      </c>
      <c r="AO282" s="95" t="s">
        <v>1637</v>
      </c>
      <c r="AP282" s="95" t="s">
        <v>1649</v>
      </c>
      <c r="AQ282" s="95" t="s">
        <v>1650</v>
      </c>
      <c r="AR282" s="95" t="s">
        <v>1651</v>
      </c>
      <c r="AT282" s="112"/>
      <c r="AU282" s="112"/>
      <c r="AV282" s="112"/>
      <c r="AW282" s="112"/>
      <c r="AX282" s="112"/>
    </row>
    <row r="283">
      <c r="A283" s="247">
        <v>594187.0</v>
      </c>
      <c r="B283" s="95" t="s">
        <v>3586</v>
      </c>
      <c r="C283" s="95" t="s">
        <v>3587</v>
      </c>
      <c r="D283" s="95" t="s">
        <v>3588</v>
      </c>
      <c r="E283" s="247">
        <v>309717.0</v>
      </c>
      <c r="F283" s="95" t="s">
        <v>3589</v>
      </c>
      <c r="G283" s="95" t="s">
        <v>2231</v>
      </c>
      <c r="J283" s="247">
        <v>550.0</v>
      </c>
      <c r="K283" s="112"/>
      <c r="L283" s="112"/>
      <c r="M283" s="112"/>
      <c r="N283" s="112"/>
      <c r="O283" s="112"/>
      <c r="P283" s="112"/>
      <c r="Q283" s="95" t="s">
        <v>1638</v>
      </c>
      <c r="R283" s="112"/>
      <c r="S283" s="95" t="s">
        <v>2829</v>
      </c>
      <c r="U283" s="95" t="s">
        <v>2830</v>
      </c>
      <c r="V283" s="95" t="s">
        <v>2831</v>
      </c>
      <c r="W283" s="95" t="s">
        <v>2832</v>
      </c>
      <c r="X283" s="95" t="s">
        <v>2833</v>
      </c>
      <c r="Y283" s="248" t="s">
        <v>3590</v>
      </c>
      <c r="Z283" s="248" t="s">
        <v>2238</v>
      </c>
      <c r="AA283" s="248" t="s">
        <v>3591</v>
      </c>
      <c r="AD283" s="247">
        <v>1.18114989E8</v>
      </c>
      <c r="AE283" s="247">
        <v>3.82365778E8</v>
      </c>
      <c r="AF283" s="112"/>
      <c r="AG283" s="112"/>
      <c r="AH283" s="112"/>
      <c r="AI283" s="112"/>
      <c r="AJ283" s="112"/>
      <c r="AK283" s="112"/>
      <c r="AL283" s="247">
        <v>1.0</v>
      </c>
      <c r="AM283" s="95" t="s">
        <v>2240</v>
      </c>
      <c r="AN283" s="95" t="s">
        <v>2241</v>
      </c>
      <c r="AO283" s="95" t="s">
        <v>1637</v>
      </c>
      <c r="AP283" s="95" t="s">
        <v>1649</v>
      </c>
      <c r="AQ283" s="95" t="s">
        <v>1650</v>
      </c>
      <c r="AR283" s="95" t="s">
        <v>1651</v>
      </c>
      <c r="AT283" s="112"/>
      <c r="AU283" s="112"/>
      <c r="AV283" s="112"/>
      <c r="AW283" s="112"/>
      <c r="AX283" s="112"/>
    </row>
    <row r="284">
      <c r="A284" s="247">
        <v>594204.0</v>
      </c>
      <c r="B284" s="95" t="s">
        <v>3592</v>
      </c>
      <c r="C284" s="95" t="s">
        <v>3593</v>
      </c>
      <c r="D284" s="95" t="s">
        <v>3594</v>
      </c>
      <c r="E284" s="247">
        <v>309721.0</v>
      </c>
      <c r="F284" s="95" t="s">
        <v>3595</v>
      </c>
      <c r="G284" s="95" t="s">
        <v>2231</v>
      </c>
      <c r="J284" s="247">
        <v>550.0</v>
      </c>
      <c r="K284" s="112"/>
      <c r="L284" s="112"/>
      <c r="M284" s="112"/>
      <c r="N284" s="112"/>
      <c r="O284" s="112"/>
      <c r="P284" s="112"/>
      <c r="Q284" s="95" t="s">
        <v>1638</v>
      </c>
      <c r="R284" s="112"/>
      <c r="S284" s="95" t="s">
        <v>2829</v>
      </c>
      <c r="U284" s="95" t="s">
        <v>2830</v>
      </c>
      <c r="V284" s="95" t="s">
        <v>2831</v>
      </c>
      <c r="W284" s="95" t="s">
        <v>2832</v>
      </c>
      <c r="X284" s="95" t="s">
        <v>2833</v>
      </c>
      <c r="Y284" s="248" t="s">
        <v>3596</v>
      </c>
      <c r="Z284" s="248" t="s">
        <v>2238</v>
      </c>
      <c r="AA284" s="248" t="s">
        <v>3597</v>
      </c>
      <c r="AD284" s="247">
        <v>1.18114801E8</v>
      </c>
      <c r="AE284" s="247">
        <v>3.82365782E8</v>
      </c>
      <c r="AF284" s="112"/>
      <c r="AG284" s="112"/>
      <c r="AH284" s="112"/>
      <c r="AI284" s="112"/>
      <c r="AJ284" s="112"/>
      <c r="AK284" s="112"/>
      <c r="AL284" s="247">
        <v>1.0</v>
      </c>
      <c r="AM284" s="95" t="s">
        <v>2240</v>
      </c>
      <c r="AN284" s="95" t="s">
        <v>2241</v>
      </c>
      <c r="AO284" s="95" t="s">
        <v>1637</v>
      </c>
      <c r="AP284" s="95" t="s">
        <v>1649</v>
      </c>
      <c r="AQ284" s="95" t="s">
        <v>1650</v>
      </c>
      <c r="AR284" s="95" t="s">
        <v>1651</v>
      </c>
      <c r="AT284" s="112"/>
      <c r="AU284" s="112"/>
      <c r="AV284" s="112"/>
      <c r="AW284" s="112"/>
      <c r="AX284" s="112"/>
    </row>
    <row r="285">
      <c r="A285" s="247">
        <v>594212.0</v>
      </c>
      <c r="B285" s="95" t="s">
        <v>3598</v>
      </c>
      <c r="C285" s="95" t="s">
        <v>3599</v>
      </c>
      <c r="D285" s="95" t="s">
        <v>3600</v>
      </c>
      <c r="E285" s="247">
        <v>309723.0</v>
      </c>
      <c r="F285" s="95" t="s">
        <v>3601</v>
      </c>
      <c r="G285" s="95" t="s">
        <v>2231</v>
      </c>
      <c r="J285" s="247">
        <v>550.0</v>
      </c>
      <c r="K285" s="112"/>
      <c r="L285" s="112"/>
      <c r="M285" s="112"/>
      <c r="N285" s="112"/>
      <c r="O285" s="112"/>
      <c r="P285" s="112"/>
      <c r="Q285" s="95" t="s">
        <v>1638</v>
      </c>
      <c r="R285" s="112"/>
      <c r="S285" s="95" t="s">
        <v>2829</v>
      </c>
      <c r="U285" s="95" t="s">
        <v>2830</v>
      </c>
      <c r="V285" s="95" t="s">
        <v>2831</v>
      </c>
      <c r="W285" s="95" t="s">
        <v>2832</v>
      </c>
      <c r="X285" s="95" t="s">
        <v>2833</v>
      </c>
      <c r="Y285" s="248" t="s">
        <v>3602</v>
      </c>
      <c r="Z285" s="248" t="s">
        <v>2238</v>
      </c>
      <c r="AA285" s="248" t="s">
        <v>3603</v>
      </c>
      <c r="AD285" s="247">
        <v>1.18114782E8</v>
      </c>
      <c r="AE285" s="247">
        <v>3.82365784E8</v>
      </c>
      <c r="AF285" s="112"/>
      <c r="AG285" s="112"/>
      <c r="AH285" s="112"/>
      <c r="AI285" s="112"/>
      <c r="AJ285" s="112"/>
      <c r="AK285" s="112"/>
      <c r="AL285" s="247">
        <v>1.0</v>
      </c>
      <c r="AM285" s="95" t="s">
        <v>2240</v>
      </c>
      <c r="AN285" s="95" t="s">
        <v>2241</v>
      </c>
      <c r="AO285" s="95" t="s">
        <v>1637</v>
      </c>
      <c r="AP285" s="95" t="s">
        <v>1649</v>
      </c>
      <c r="AQ285" s="95" t="s">
        <v>1650</v>
      </c>
      <c r="AR285" s="95" t="s">
        <v>1651</v>
      </c>
      <c r="AT285" s="112"/>
      <c r="AU285" s="112"/>
      <c r="AV285" s="112"/>
      <c r="AW285" s="112"/>
      <c r="AX285" s="112"/>
    </row>
    <row r="286">
      <c r="A286" s="247">
        <v>594231.0</v>
      </c>
      <c r="B286" s="95" t="s">
        <v>3604</v>
      </c>
      <c r="C286" s="95" t="s">
        <v>3605</v>
      </c>
      <c r="D286" s="95" t="s">
        <v>3606</v>
      </c>
      <c r="E286" s="247">
        <v>309727.0</v>
      </c>
      <c r="F286" s="95" t="s">
        <v>3607</v>
      </c>
      <c r="G286" s="95" t="s">
        <v>2231</v>
      </c>
      <c r="J286" s="247">
        <v>550.0</v>
      </c>
      <c r="K286" s="112"/>
      <c r="L286" s="112"/>
      <c r="M286" s="112"/>
      <c r="N286" s="112"/>
      <c r="O286" s="112"/>
      <c r="P286" s="112"/>
      <c r="Q286" s="95" t="s">
        <v>1638</v>
      </c>
      <c r="R286" s="112"/>
      <c r="S286" s="95" t="s">
        <v>2829</v>
      </c>
      <c r="U286" s="95" t="s">
        <v>2830</v>
      </c>
      <c r="V286" s="95" t="s">
        <v>2831</v>
      </c>
      <c r="W286" s="95" t="s">
        <v>2832</v>
      </c>
      <c r="X286" s="95" t="s">
        <v>2833</v>
      </c>
      <c r="Y286" s="248" t="s">
        <v>3608</v>
      </c>
      <c r="Z286" s="248" t="s">
        <v>2238</v>
      </c>
      <c r="AA286" s="248" t="s">
        <v>3609</v>
      </c>
      <c r="AD286" s="247">
        <v>1.18114432E8</v>
      </c>
      <c r="AE286" s="247">
        <v>3.82365788E8</v>
      </c>
      <c r="AF286" s="112"/>
      <c r="AG286" s="112"/>
      <c r="AH286" s="112"/>
      <c r="AI286" s="112"/>
      <c r="AJ286" s="112"/>
      <c r="AK286" s="112"/>
      <c r="AL286" s="247">
        <v>1.0</v>
      </c>
      <c r="AM286" s="95" t="s">
        <v>2240</v>
      </c>
      <c r="AN286" s="95" t="s">
        <v>2241</v>
      </c>
      <c r="AO286" s="95" t="s">
        <v>1637</v>
      </c>
      <c r="AP286" s="95" t="s">
        <v>1649</v>
      </c>
      <c r="AQ286" s="95" t="s">
        <v>1650</v>
      </c>
      <c r="AR286" s="95" t="s">
        <v>1651</v>
      </c>
      <c r="AT286" s="112"/>
      <c r="AU286" s="112"/>
      <c r="AV286" s="112"/>
      <c r="AW286" s="112"/>
      <c r="AX286" s="112"/>
    </row>
    <row r="287">
      <c r="A287" s="247">
        <v>594289.0</v>
      </c>
      <c r="B287" s="95" t="s">
        <v>3610</v>
      </c>
      <c r="C287" s="95" t="s">
        <v>3611</v>
      </c>
      <c r="D287" s="95" t="s">
        <v>3612</v>
      </c>
      <c r="E287" s="247">
        <v>309742.0</v>
      </c>
      <c r="F287" s="95" t="s">
        <v>3613</v>
      </c>
      <c r="G287" s="95" t="s">
        <v>2231</v>
      </c>
      <c r="J287" s="247">
        <v>550.0</v>
      </c>
      <c r="K287" s="112"/>
      <c r="L287" s="112"/>
      <c r="M287" s="112"/>
      <c r="N287" s="112"/>
      <c r="O287" s="112"/>
      <c r="P287" s="112"/>
      <c r="Q287" s="95" t="s">
        <v>1638</v>
      </c>
      <c r="R287" s="112"/>
      <c r="S287" s="95" t="s">
        <v>2829</v>
      </c>
      <c r="U287" s="95" t="s">
        <v>2830</v>
      </c>
      <c r="V287" s="95" t="s">
        <v>2831</v>
      </c>
      <c r="W287" s="95" t="s">
        <v>2832</v>
      </c>
      <c r="X287" s="95" t="s">
        <v>2833</v>
      </c>
      <c r="Y287" s="248" t="s">
        <v>3614</v>
      </c>
      <c r="Z287" s="248" t="s">
        <v>2238</v>
      </c>
      <c r="AA287" s="248" t="s">
        <v>3615</v>
      </c>
      <c r="AD287" s="247">
        <v>1.181148E8</v>
      </c>
      <c r="AE287" s="247">
        <v>3.82365803E8</v>
      </c>
      <c r="AF287" s="112"/>
      <c r="AG287" s="112"/>
      <c r="AH287" s="112"/>
      <c r="AI287" s="112"/>
      <c r="AJ287" s="112"/>
      <c r="AK287" s="112"/>
      <c r="AL287" s="247">
        <v>1.0</v>
      </c>
      <c r="AM287" s="95" t="s">
        <v>2240</v>
      </c>
      <c r="AN287" s="95" t="s">
        <v>2241</v>
      </c>
      <c r="AO287" s="95" t="s">
        <v>1637</v>
      </c>
      <c r="AP287" s="95" t="s">
        <v>1649</v>
      </c>
      <c r="AQ287" s="95" t="s">
        <v>1650</v>
      </c>
      <c r="AR287" s="95" t="s">
        <v>1651</v>
      </c>
      <c r="AT287" s="112"/>
      <c r="AU287" s="112"/>
      <c r="AV287" s="112"/>
      <c r="AW287" s="112"/>
      <c r="AX287" s="112"/>
    </row>
    <row r="288">
      <c r="A288" s="247">
        <v>594294.0</v>
      </c>
      <c r="B288" s="95" t="s">
        <v>3616</v>
      </c>
      <c r="C288" s="95" t="s">
        <v>3617</v>
      </c>
      <c r="D288" s="95" t="s">
        <v>3618</v>
      </c>
      <c r="E288" s="247">
        <v>309743.0</v>
      </c>
      <c r="F288" s="95" t="s">
        <v>3619</v>
      </c>
      <c r="G288" s="95" t="s">
        <v>2231</v>
      </c>
      <c r="J288" s="247">
        <v>550.0</v>
      </c>
      <c r="K288" s="112"/>
      <c r="L288" s="112"/>
      <c r="M288" s="112"/>
      <c r="N288" s="112"/>
      <c r="O288" s="112"/>
      <c r="P288" s="112"/>
      <c r="Q288" s="95" t="s">
        <v>1638</v>
      </c>
      <c r="R288" s="112"/>
      <c r="S288" s="95" t="s">
        <v>2829</v>
      </c>
      <c r="U288" s="95" t="s">
        <v>2830</v>
      </c>
      <c r="V288" s="95" t="s">
        <v>2831</v>
      </c>
      <c r="W288" s="95" t="s">
        <v>2832</v>
      </c>
      <c r="X288" s="95" t="s">
        <v>2833</v>
      </c>
      <c r="Y288" s="248" t="s">
        <v>3620</v>
      </c>
      <c r="Z288" s="248" t="s">
        <v>2238</v>
      </c>
      <c r="AA288" s="248" t="s">
        <v>3621</v>
      </c>
      <c r="AD288" s="247">
        <v>1.1811517E8</v>
      </c>
      <c r="AE288" s="247">
        <v>3.82365804E8</v>
      </c>
      <c r="AF288" s="112"/>
      <c r="AG288" s="112"/>
      <c r="AH288" s="112"/>
      <c r="AI288" s="112"/>
      <c r="AJ288" s="112"/>
      <c r="AK288" s="112"/>
      <c r="AL288" s="247">
        <v>1.0</v>
      </c>
      <c r="AM288" s="95" t="s">
        <v>2240</v>
      </c>
      <c r="AN288" s="95" t="s">
        <v>2241</v>
      </c>
      <c r="AO288" s="95" t="s">
        <v>1637</v>
      </c>
      <c r="AP288" s="95" t="s">
        <v>1649</v>
      </c>
      <c r="AQ288" s="95" t="s">
        <v>1650</v>
      </c>
      <c r="AR288" s="95" t="s">
        <v>1651</v>
      </c>
      <c r="AT288" s="112"/>
      <c r="AU288" s="112"/>
      <c r="AV288" s="112"/>
      <c r="AW288" s="112"/>
      <c r="AX288" s="112"/>
    </row>
    <row r="289">
      <c r="A289" s="247">
        <v>594363.0</v>
      </c>
      <c r="B289" s="95" t="s">
        <v>3622</v>
      </c>
      <c r="C289" s="95" t="s">
        <v>3623</v>
      </c>
      <c r="D289" s="95" t="s">
        <v>3624</v>
      </c>
      <c r="E289" s="247">
        <v>309762.0</v>
      </c>
      <c r="F289" s="95" t="s">
        <v>3625</v>
      </c>
      <c r="G289" s="95" t="s">
        <v>2231</v>
      </c>
      <c r="J289" s="247">
        <v>550.0</v>
      </c>
      <c r="K289" s="112"/>
      <c r="L289" s="112"/>
      <c r="M289" s="112"/>
      <c r="N289" s="112"/>
      <c r="O289" s="112"/>
      <c r="P289" s="112"/>
      <c r="Q289" s="95" t="s">
        <v>1638</v>
      </c>
      <c r="R289" s="112"/>
      <c r="S289" s="95" t="s">
        <v>2829</v>
      </c>
      <c r="U289" s="95" t="s">
        <v>2830</v>
      </c>
      <c r="V289" s="95" t="s">
        <v>2831</v>
      </c>
      <c r="W289" s="95" t="s">
        <v>2832</v>
      </c>
      <c r="X289" s="95" t="s">
        <v>2833</v>
      </c>
      <c r="Y289" s="248" t="s">
        <v>3626</v>
      </c>
      <c r="Z289" s="248" t="s">
        <v>2238</v>
      </c>
      <c r="AA289" s="248" t="s">
        <v>3627</v>
      </c>
      <c r="AD289" s="247">
        <v>1.18114504E8</v>
      </c>
      <c r="AE289" s="247">
        <v>3.82365823E8</v>
      </c>
      <c r="AF289" s="112"/>
      <c r="AG289" s="112"/>
      <c r="AH289" s="112"/>
      <c r="AI289" s="112"/>
      <c r="AJ289" s="112"/>
      <c r="AK289" s="112"/>
      <c r="AL289" s="247">
        <v>1.0</v>
      </c>
      <c r="AM289" s="95" t="s">
        <v>2240</v>
      </c>
      <c r="AN289" s="95" t="s">
        <v>2241</v>
      </c>
      <c r="AO289" s="95" t="s">
        <v>1637</v>
      </c>
      <c r="AP289" s="95" t="s">
        <v>1649</v>
      </c>
      <c r="AQ289" s="95" t="s">
        <v>1650</v>
      </c>
      <c r="AR289" s="95" t="s">
        <v>1651</v>
      </c>
      <c r="AT289" s="112"/>
      <c r="AU289" s="112"/>
      <c r="AV289" s="112"/>
      <c r="AW289" s="112"/>
      <c r="AX289" s="112"/>
    </row>
    <row r="290">
      <c r="A290" s="247">
        <v>594371.0</v>
      </c>
      <c r="B290" s="95" t="s">
        <v>3628</v>
      </c>
      <c r="C290" s="95" t="s">
        <v>3629</v>
      </c>
      <c r="D290" s="95" t="s">
        <v>3630</v>
      </c>
      <c r="E290" s="247">
        <v>309764.0</v>
      </c>
      <c r="F290" s="95" t="s">
        <v>3631</v>
      </c>
      <c r="G290" s="95" t="s">
        <v>2231</v>
      </c>
      <c r="J290" s="247">
        <v>550.0</v>
      </c>
      <c r="K290" s="112"/>
      <c r="L290" s="112"/>
      <c r="M290" s="112"/>
      <c r="N290" s="112"/>
      <c r="O290" s="112"/>
      <c r="P290" s="112"/>
      <c r="Q290" s="95" t="s">
        <v>1638</v>
      </c>
      <c r="R290" s="112"/>
      <c r="S290" s="95" t="s">
        <v>2829</v>
      </c>
      <c r="U290" s="95" t="s">
        <v>2830</v>
      </c>
      <c r="V290" s="95" t="s">
        <v>2831</v>
      </c>
      <c r="W290" s="95" t="s">
        <v>2832</v>
      </c>
      <c r="X290" s="95" t="s">
        <v>2833</v>
      </c>
      <c r="Y290" s="248" t="s">
        <v>3632</v>
      </c>
      <c r="Z290" s="248" t="s">
        <v>2238</v>
      </c>
      <c r="AA290" s="248" t="s">
        <v>3633</v>
      </c>
      <c r="AD290" s="247">
        <v>1.18115168E8</v>
      </c>
      <c r="AE290" s="247">
        <v>3.82365825E8</v>
      </c>
      <c r="AF290" s="112"/>
      <c r="AG290" s="112"/>
      <c r="AH290" s="112"/>
      <c r="AI290" s="112"/>
      <c r="AJ290" s="112"/>
      <c r="AK290" s="112"/>
      <c r="AL290" s="247">
        <v>1.0</v>
      </c>
      <c r="AM290" s="95" t="s">
        <v>2240</v>
      </c>
      <c r="AN290" s="95" t="s">
        <v>2241</v>
      </c>
      <c r="AO290" s="95" t="s">
        <v>1637</v>
      </c>
      <c r="AP290" s="95" t="s">
        <v>1649</v>
      </c>
      <c r="AQ290" s="95" t="s">
        <v>1650</v>
      </c>
      <c r="AR290" s="95" t="s">
        <v>1651</v>
      </c>
      <c r="AT290" s="112"/>
      <c r="AU290" s="112"/>
      <c r="AV290" s="112"/>
      <c r="AW290" s="112"/>
      <c r="AX290" s="112"/>
    </row>
    <row r="291">
      <c r="A291" s="247">
        <v>594379.0</v>
      </c>
      <c r="B291" s="95" t="s">
        <v>3634</v>
      </c>
      <c r="C291" s="95" t="s">
        <v>3635</v>
      </c>
      <c r="D291" s="95" t="s">
        <v>3636</v>
      </c>
      <c r="E291" s="247">
        <v>309766.0</v>
      </c>
      <c r="F291" s="95" t="s">
        <v>3637</v>
      </c>
      <c r="G291" s="95" t="s">
        <v>2231</v>
      </c>
      <c r="J291" s="247">
        <v>550.0</v>
      </c>
      <c r="K291" s="112"/>
      <c r="L291" s="112"/>
      <c r="M291" s="112"/>
      <c r="N291" s="112"/>
      <c r="O291" s="112"/>
      <c r="P291" s="112"/>
      <c r="Q291" s="95" t="s">
        <v>1638</v>
      </c>
      <c r="R291" s="112"/>
      <c r="S291" s="95" t="s">
        <v>2829</v>
      </c>
      <c r="U291" s="95" t="s">
        <v>2830</v>
      </c>
      <c r="V291" s="95" t="s">
        <v>2831</v>
      </c>
      <c r="W291" s="95" t="s">
        <v>2832</v>
      </c>
      <c r="X291" s="95" t="s">
        <v>2833</v>
      </c>
      <c r="Y291" s="248" t="s">
        <v>3638</v>
      </c>
      <c r="Z291" s="248" t="s">
        <v>2238</v>
      </c>
      <c r="AA291" s="248" t="s">
        <v>3639</v>
      </c>
      <c r="AD291" s="247">
        <v>1.18114547E8</v>
      </c>
      <c r="AE291" s="247">
        <v>3.82365827E8</v>
      </c>
      <c r="AF291" s="112"/>
      <c r="AG291" s="112"/>
      <c r="AH291" s="112"/>
      <c r="AI291" s="112"/>
      <c r="AJ291" s="112"/>
      <c r="AK291" s="112"/>
      <c r="AL291" s="247">
        <v>1.0</v>
      </c>
      <c r="AM291" s="95" t="s">
        <v>2240</v>
      </c>
      <c r="AN291" s="95" t="s">
        <v>2241</v>
      </c>
      <c r="AO291" s="95" t="s">
        <v>1637</v>
      </c>
      <c r="AP291" s="95" t="s">
        <v>1649</v>
      </c>
      <c r="AQ291" s="95" t="s">
        <v>1650</v>
      </c>
      <c r="AR291" s="95" t="s">
        <v>1651</v>
      </c>
      <c r="AT291" s="112"/>
      <c r="AU291" s="112"/>
      <c r="AV291" s="112"/>
      <c r="AW291" s="112"/>
      <c r="AX291" s="112"/>
    </row>
    <row r="292">
      <c r="A292" s="247">
        <v>594489.0</v>
      </c>
      <c r="B292" s="95" t="s">
        <v>3136</v>
      </c>
      <c r="C292" s="95" t="s">
        <v>3137</v>
      </c>
      <c r="D292" s="95" t="s">
        <v>3138</v>
      </c>
      <c r="E292" s="247">
        <v>309792.0</v>
      </c>
      <c r="F292" s="95" t="s">
        <v>3139</v>
      </c>
      <c r="G292" s="95" t="s">
        <v>2231</v>
      </c>
      <c r="J292" s="247">
        <v>550.0</v>
      </c>
      <c r="K292" s="112"/>
      <c r="L292" s="112"/>
      <c r="M292" s="112"/>
      <c r="N292" s="112"/>
      <c r="O292" s="112"/>
      <c r="P292" s="112"/>
      <c r="Q292" s="95" t="s">
        <v>1638</v>
      </c>
      <c r="R292" s="112"/>
      <c r="S292" s="95" t="s">
        <v>2829</v>
      </c>
      <c r="U292" s="95" t="s">
        <v>2830</v>
      </c>
      <c r="V292" s="95" t="s">
        <v>2831</v>
      </c>
      <c r="W292" s="95" t="s">
        <v>2832</v>
      </c>
      <c r="X292" s="95" t="s">
        <v>2833</v>
      </c>
      <c r="Y292" s="248" t="s">
        <v>3140</v>
      </c>
      <c r="Z292" s="248" t="s">
        <v>2238</v>
      </c>
      <c r="AA292" s="248" t="s">
        <v>3141</v>
      </c>
      <c r="AD292" s="247">
        <v>1.18115884E8</v>
      </c>
      <c r="AE292" s="247">
        <v>3.82365853E8</v>
      </c>
      <c r="AF292" s="112"/>
      <c r="AG292" s="112"/>
      <c r="AH292" s="112"/>
      <c r="AI292" s="112"/>
      <c r="AJ292" s="112"/>
      <c r="AK292" s="112"/>
      <c r="AL292" s="247">
        <v>1.0</v>
      </c>
      <c r="AM292" s="95" t="s">
        <v>2240</v>
      </c>
      <c r="AN292" s="95" t="s">
        <v>2241</v>
      </c>
      <c r="AO292" s="95" t="s">
        <v>1637</v>
      </c>
      <c r="AP292" s="95" t="s">
        <v>1649</v>
      </c>
      <c r="AQ292" s="95" t="s">
        <v>1650</v>
      </c>
      <c r="AR292" s="95" t="s">
        <v>1651</v>
      </c>
      <c r="AT292" s="112"/>
      <c r="AU292" s="112"/>
      <c r="AV292" s="112"/>
      <c r="AW292" s="112"/>
      <c r="AX292" s="112"/>
    </row>
    <row r="293">
      <c r="A293" s="247">
        <v>594616.0</v>
      </c>
      <c r="B293" s="95" t="s">
        <v>3640</v>
      </c>
      <c r="C293" s="95" t="s">
        <v>3641</v>
      </c>
      <c r="D293" s="95" t="s">
        <v>3642</v>
      </c>
      <c r="E293" s="247">
        <v>309821.0</v>
      </c>
      <c r="F293" s="95" t="s">
        <v>3643</v>
      </c>
      <c r="G293" s="95" t="s">
        <v>2231</v>
      </c>
      <c r="J293" s="247">
        <v>550.0</v>
      </c>
      <c r="K293" s="112"/>
      <c r="L293" s="112"/>
      <c r="M293" s="112"/>
      <c r="N293" s="112"/>
      <c r="O293" s="112"/>
      <c r="P293" s="112"/>
      <c r="Q293" s="95" t="s">
        <v>1638</v>
      </c>
      <c r="R293" s="112"/>
      <c r="S293" s="95" t="s">
        <v>2829</v>
      </c>
      <c r="U293" s="95" t="s">
        <v>2830</v>
      </c>
      <c r="V293" s="95" t="s">
        <v>2831</v>
      </c>
      <c r="W293" s="95" t="s">
        <v>2832</v>
      </c>
      <c r="X293" s="95" t="s">
        <v>2833</v>
      </c>
      <c r="Y293" s="248" t="s">
        <v>3644</v>
      </c>
      <c r="Z293" s="248" t="s">
        <v>2238</v>
      </c>
      <c r="AA293" s="248" t="s">
        <v>3645</v>
      </c>
      <c r="AD293" s="247">
        <v>1.18114396E8</v>
      </c>
      <c r="AE293" s="247">
        <v>3.82365882E8</v>
      </c>
      <c r="AF293" s="112"/>
      <c r="AG293" s="112"/>
      <c r="AH293" s="112"/>
      <c r="AI293" s="112"/>
      <c r="AJ293" s="112"/>
      <c r="AK293" s="112"/>
      <c r="AL293" s="247">
        <v>1.0</v>
      </c>
      <c r="AM293" s="95" t="s">
        <v>2240</v>
      </c>
      <c r="AN293" s="95" t="s">
        <v>2241</v>
      </c>
      <c r="AO293" s="95" t="s">
        <v>1637</v>
      </c>
      <c r="AP293" s="95" t="s">
        <v>1649</v>
      </c>
      <c r="AQ293" s="95" t="s">
        <v>1650</v>
      </c>
      <c r="AR293" s="95" t="s">
        <v>1651</v>
      </c>
      <c r="AT293" s="112"/>
      <c r="AU293" s="112"/>
      <c r="AV293" s="112"/>
      <c r="AW293" s="112"/>
      <c r="AX293" s="112"/>
    </row>
    <row r="294">
      <c r="A294" s="247">
        <v>594620.0</v>
      </c>
      <c r="B294" s="95" t="s">
        <v>3646</v>
      </c>
      <c r="C294" s="95" t="s">
        <v>3647</v>
      </c>
      <c r="D294" s="95" t="s">
        <v>3648</v>
      </c>
      <c r="E294" s="247">
        <v>309822.0</v>
      </c>
      <c r="F294" s="95" t="s">
        <v>3649</v>
      </c>
      <c r="G294" s="95" t="s">
        <v>2231</v>
      </c>
      <c r="J294" s="247">
        <v>550.0</v>
      </c>
      <c r="K294" s="112"/>
      <c r="L294" s="112"/>
      <c r="M294" s="112"/>
      <c r="N294" s="112"/>
      <c r="O294" s="112"/>
      <c r="P294" s="112"/>
      <c r="Q294" s="95" t="s">
        <v>1638</v>
      </c>
      <c r="R294" s="112"/>
      <c r="S294" s="95" t="s">
        <v>2829</v>
      </c>
      <c r="U294" s="95" t="s">
        <v>2830</v>
      </c>
      <c r="V294" s="95" t="s">
        <v>2831</v>
      </c>
      <c r="W294" s="95" t="s">
        <v>2832</v>
      </c>
      <c r="X294" s="95" t="s">
        <v>2833</v>
      </c>
      <c r="Y294" s="248" t="s">
        <v>3650</v>
      </c>
      <c r="Z294" s="248" t="s">
        <v>2238</v>
      </c>
      <c r="AA294" s="248" t="s">
        <v>3651</v>
      </c>
      <c r="AD294" s="247">
        <v>1.1811511E8</v>
      </c>
      <c r="AE294" s="247">
        <v>3.82365883E8</v>
      </c>
      <c r="AF294" s="112"/>
      <c r="AG294" s="112"/>
      <c r="AH294" s="112"/>
      <c r="AI294" s="112"/>
      <c r="AJ294" s="112"/>
      <c r="AK294" s="112"/>
      <c r="AL294" s="247">
        <v>1.0</v>
      </c>
      <c r="AM294" s="95" t="s">
        <v>2240</v>
      </c>
      <c r="AN294" s="95" t="s">
        <v>2241</v>
      </c>
      <c r="AO294" s="95" t="s">
        <v>1637</v>
      </c>
      <c r="AP294" s="95" t="s">
        <v>1649</v>
      </c>
      <c r="AQ294" s="95" t="s">
        <v>1650</v>
      </c>
      <c r="AR294" s="95" t="s">
        <v>1651</v>
      </c>
      <c r="AT294" s="112"/>
      <c r="AU294" s="112"/>
      <c r="AV294" s="112"/>
      <c r="AW294" s="112"/>
      <c r="AX294" s="112"/>
    </row>
    <row r="295">
      <c r="A295" s="247">
        <v>594624.0</v>
      </c>
      <c r="B295" s="95" t="s">
        <v>3652</v>
      </c>
      <c r="C295" s="95" t="s">
        <v>3653</v>
      </c>
      <c r="D295" s="95" t="s">
        <v>3654</v>
      </c>
      <c r="E295" s="247">
        <v>309823.0</v>
      </c>
      <c r="F295" s="95" t="s">
        <v>3655</v>
      </c>
      <c r="G295" s="95" t="s">
        <v>2231</v>
      </c>
      <c r="J295" s="247">
        <v>550.0</v>
      </c>
      <c r="K295" s="112"/>
      <c r="L295" s="112"/>
      <c r="M295" s="112"/>
      <c r="N295" s="112"/>
      <c r="O295" s="112"/>
      <c r="P295" s="112"/>
      <c r="Q295" s="95" t="s">
        <v>1638</v>
      </c>
      <c r="R295" s="112"/>
      <c r="S295" s="95" t="s">
        <v>2829</v>
      </c>
      <c r="U295" s="95" t="s">
        <v>2830</v>
      </c>
      <c r="V295" s="95" t="s">
        <v>2831</v>
      </c>
      <c r="W295" s="95" t="s">
        <v>2832</v>
      </c>
      <c r="X295" s="95" t="s">
        <v>2833</v>
      </c>
      <c r="Y295" s="248" t="s">
        <v>3656</v>
      </c>
      <c r="Z295" s="248" t="s">
        <v>2238</v>
      </c>
      <c r="AA295" s="248" t="s">
        <v>3657</v>
      </c>
      <c r="AD295" s="247">
        <v>1.18114767E8</v>
      </c>
      <c r="AE295" s="247">
        <v>3.82365884E8</v>
      </c>
      <c r="AF295" s="112"/>
      <c r="AG295" s="112"/>
      <c r="AH295" s="112"/>
      <c r="AI295" s="112"/>
      <c r="AJ295" s="112"/>
      <c r="AK295" s="112"/>
      <c r="AL295" s="247">
        <v>1.0</v>
      </c>
      <c r="AM295" s="95" t="s">
        <v>2240</v>
      </c>
      <c r="AN295" s="95" t="s">
        <v>2241</v>
      </c>
      <c r="AO295" s="95" t="s">
        <v>1637</v>
      </c>
      <c r="AP295" s="95" t="s">
        <v>1649</v>
      </c>
      <c r="AQ295" s="95" t="s">
        <v>1650</v>
      </c>
      <c r="AR295" s="95" t="s">
        <v>1651</v>
      </c>
      <c r="AT295" s="112"/>
      <c r="AU295" s="112"/>
      <c r="AV295" s="112"/>
      <c r="AW295" s="112"/>
      <c r="AX295" s="112"/>
    </row>
    <row r="296">
      <c r="A296" s="247">
        <v>594632.0</v>
      </c>
      <c r="B296" s="95" t="s">
        <v>3658</v>
      </c>
      <c r="C296" s="95" t="s">
        <v>3659</v>
      </c>
      <c r="D296" s="95" t="s">
        <v>3660</v>
      </c>
      <c r="E296" s="247">
        <v>309825.0</v>
      </c>
      <c r="F296" s="95" t="s">
        <v>3661</v>
      </c>
      <c r="G296" s="95" t="s">
        <v>2231</v>
      </c>
      <c r="J296" s="247">
        <v>550.0</v>
      </c>
      <c r="K296" s="112"/>
      <c r="L296" s="112"/>
      <c r="M296" s="112"/>
      <c r="N296" s="112"/>
      <c r="O296" s="112"/>
      <c r="P296" s="112"/>
      <c r="Q296" s="95" t="s">
        <v>1638</v>
      </c>
      <c r="R296" s="112"/>
      <c r="S296" s="95" t="s">
        <v>2829</v>
      </c>
      <c r="U296" s="95" t="s">
        <v>2830</v>
      </c>
      <c r="V296" s="95" t="s">
        <v>2831</v>
      </c>
      <c r="W296" s="95" t="s">
        <v>2832</v>
      </c>
      <c r="X296" s="95" t="s">
        <v>2833</v>
      </c>
      <c r="Y296" s="248" t="s">
        <v>3662</v>
      </c>
      <c r="Z296" s="248" t="s">
        <v>2238</v>
      </c>
      <c r="AA296" s="248" t="s">
        <v>3663</v>
      </c>
      <c r="AD296" s="247">
        <v>1.18114439E8</v>
      </c>
      <c r="AE296" s="247">
        <v>3.82365886E8</v>
      </c>
      <c r="AF296" s="112"/>
      <c r="AG296" s="112"/>
      <c r="AH296" s="112"/>
      <c r="AI296" s="112"/>
      <c r="AJ296" s="112"/>
      <c r="AK296" s="112"/>
      <c r="AL296" s="247">
        <v>1.0</v>
      </c>
      <c r="AM296" s="95" t="s">
        <v>2240</v>
      </c>
      <c r="AN296" s="95" t="s">
        <v>2241</v>
      </c>
      <c r="AO296" s="95" t="s">
        <v>1637</v>
      </c>
      <c r="AP296" s="95" t="s">
        <v>1649</v>
      </c>
      <c r="AQ296" s="95" t="s">
        <v>1650</v>
      </c>
      <c r="AR296" s="95" t="s">
        <v>1651</v>
      </c>
      <c r="AT296" s="112"/>
      <c r="AU296" s="112"/>
      <c r="AV296" s="112"/>
      <c r="AW296" s="112"/>
      <c r="AX296" s="112"/>
    </row>
    <row r="297">
      <c r="A297" s="247">
        <v>594690.0</v>
      </c>
      <c r="B297" s="95" t="s">
        <v>3664</v>
      </c>
      <c r="C297" s="95" t="s">
        <v>3665</v>
      </c>
      <c r="D297" s="95" t="s">
        <v>3666</v>
      </c>
      <c r="E297" s="247">
        <v>309839.0</v>
      </c>
      <c r="F297" s="95" t="s">
        <v>3667</v>
      </c>
      <c r="G297" s="95" t="s">
        <v>2231</v>
      </c>
      <c r="J297" s="247">
        <v>550.0</v>
      </c>
      <c r="K297" s="112"/>
      <c r="L297" s="112"/>
      <c r="M297" s="112"/>
      <c r="N297" s="112"/>
      <c r="O297" s="112"/>
      <c r="P297" s="112"/>
      <c r="Q297" s="95" t="s">
        <v>1638</v>
      </c>
      <c r="R297" s="112"/>
      <c r="S297" s="95" t="s">
        <v>2829</v>
      </c>
      <c r="U297" s="95" t="s">
        <v>2830</v>
      </c>
      <c r="V297" s="95" t="s">
        <v>2831</v>
      </c>
      <c r="W297" s="95" t="s">
        <v>2832</v>
      </c>
      <c r="X297" s="95" t="s">
        <v>2833</v>
      </c>
      <c r="Y297" s="248" t="s">
        <v>3668</v>
      </c>
      <c r="Z297" s="248" t="s">
        <v>2238</v>
      </c>
      <c r="AA297" s="248" t="s">
        <v>3669</v>
      </c>
      <c r="AD297" s="247">
        <v>1.18115208E8</v>
      </c>
      <c r="AE297" s="247">
        <v>3.823659E8</v>
      </c>
      <c r="AF297" s="112"/>
      <c r="AG297" s="112"/>
      <c r="AH297" s="112"/>
      <c r="AI297" s="112"/>
      <c r="AJ297" s="112"/>
      <c r="AK297" s="112"/>
      <c r="AL297" s="247">
        <v>1.0</v>
      </c>
      <c r="AM297" s="95" t="s">
        <v>2240</v>
      </c>
      <c r="AN297" s="95" t="s">
        <v>2241</v>
      </c>
      <c r="AO297" s="95" t="s">
        <v>1637</v>
      </c>
      <c r="AP297" s="95" t="s">
        <v>1649</v>
      </c>
      <c r="AQ297" s="95" t="s">
        <v>1650</v>
      </c>
      <c r="AR297" s="95" t="s">
        <v>1651</v>
      </c>
      <c r="AT297" s="112"/>
      <c r="AU297" s="112"/>
      <c r="AV297" s="112"/>
      <c r="AW297" s="112"/>
      <c r="AX297" s="112"/>
    </row>
    <row r="298">
      <c r="A298" s="247">
        <v>594693.0</v>
      </c>
      <c r="B298" s="95" t="s">
        <v>3670</v>
      </c>
      <c r="C298" s="95" t="s">
        <v>3671</v>
      </c>
      <c r="D298" s="95" t="s">
        <v>3672</v>
      </c>
      <c r="E298" s="247">
        <v>309840.0</v>
      </c>
      <c r="F298" s="95" t="s">
        <v>3673</v>
      </c>
      <c r="G298" s="95" t="s">
        <v>2231</v>
      </c>
      <c r="J298" s="247">
        <v>550.0</v>
      </c>
      <c r="K298" s="112"/>
      <c r="L298" s="112"/>
      <c r="M298" s="112"/>
      <c r="N298" s="112"/>
      <c r="O298" s="112"/>
      <c r="P298" s="112"/>
      <c r="Q298" s="95" t="s">
        <v>1638</v>
      </c>
      <c r="R298" s="112"/>
      <c r="S298" s="95" t="s">
        <v>2829</v>
      </c>
      <c r="U298" s="95" t="s">
        <v>2830</v>
      </c>
      <c r="V298" s="95" t="s">
        <v>2831</v>
      </c>
      <c r="W298" s="95" t="s">
        <v>2832</v>
      </c>
      <c r="X298" s="95" t="s">
        <v>2833</v>
      </c>
      <c r="Y298" s="248" t="s">
        <v>3674</v>
      </c>
      <c r="Z298" s="248" t="s">
        <v>2238</v>
      </c>
      <c r="AA298" s="248" t="s">
        <v>3675</v>
      </c>
      <c r="AD298" s="247">
        <v>1.18114979E8</v>
      </c>
      <c r="AE298" s="247">
        <v>3.82365901E8</v>
      </c>
      <c r="AF298" s="112"/>
      <c r="AG298" s="112"/>
      <c r="AH298" s="112"/>
      <c r="AI298" s="112"/>
      <c r="AJ298" s="112"/>
      <c r="AK298" s="112"/>
      <c r="AL298" s="247">
        <v>1.0</v>
      </c>
      <c r="AM298" s="95" t="s">
        <v>2240</v>
      </c>
      <c r="AN298" s="95" t="s">
        <v>2241</v>
      </c>
      <c r="AO298" s="95" t="s">
        <v>1637</v>
      </c>
      <c r="AP298" s="95" t="s">
        <v>1649</v>
      </c>
      <c r="AQ298" s="95" t="s">
        <v>1650</v>
      </c>
      <c r="AR298" s="95" t="s">
        <v>1651</v>
      </c>
      <c r="AT298" s="112"/>
      <c r="AU298" s="112"/>
      <c r="AV298" s="112"/>
      <c r="AW298" s="112"/>
      <c r="AX298" s="112"/>
    </row>
    <row r="299">
      <c r="A299" s="247">
        <v>594708.0</v>
      </c>
      <c r="B299" s="95" t="s">
        <v>3676</v>
      </c>
      <c r="C299" s="95" t="s">
        <v>3677</v>
      </c>
      <c r="D299" s="95" t="s">
        <v>3678</v>
      </c>
      <c r="E299" s="247">
        <v>309845.0</v>
      </c>
      <c r="F299" s="95" t="s">
        <v>3679</v>
      </c>
      <c r="G299" s="95" t="s">
        <v>2231</v>
      </c>
      <c r="J299" s="247">
        <v>550.0</v>
      </c>
      <c r="K299" s="112"/>
      <c r="L299" s="112"/>
      <c r="M299" s="112"/>
      <c r="N299" s="112"/>
      <c r="O299" s="112"/>
      <c r="P299" s="112"/>
      <c r="Q299" s="95" t="s">
        <v>1638</v>
      </c>
      <c r="R299" s="112"/>
      <c r="S299" s="95" t="s">
        <v>2829</v>
      </c>
      <c r="U299" s="95" t="s">
        <v>2830</v>
      </c>
      <c r="V299" s="95" t="s">
        <v>2831</v>
      </c>
      <c r="W299" s="95" t="s">
        <v>2832</v>
      </c>
      <c r="X299" s="95" t="s">
        <v>2833</v>
      </c>
      <c r="Y299" s="248" t="s">
        <v>3680</v>
      </c>
      <c r="Z299" s="248" t="s">
        <v>2238</v>
      </c>
      <c r="AA299" s="248" t="s">
        <v>3681</v>
      </c>
      <c r="AD299" s="247">
        <v>1.18114875E8</v>
      </c>
      <c r="AE299" s="247">
        <v>3.82365906E8</v>
      </c>
      <c r="AF299" s="112"/>
      <c r="AG299" s="112"/>
      <c r="AH299" s="112"/>
      <c r="AI299" s="112"/>
      <c r="AJ299" s="112"/>
      <c r="AK299" s="112"/>
      <c r="AL299" s="247">
        <v>1.0</v>
      </c>
      <c r="AM299" s="95" t="s">
        <v>2240</v>
      </c>
      <c r="AN299" s="95" t="s">
        <v>2241</v>
      </c>
      <c r="AO299" s="95" t="s">
        <v>1637</v>
      </c>
      <c r="AP299" s="95" t="s">
        <v>1649</v>
      </c>
      <c r="AQ299" s="95" t="s">
        <v>1650</v>
      </c>
      <c r="AR299" s="95" t="s">
        <v>1651</v>
      </c>
      <c r="AT299" s="112"/>
      <c r="AU299" s="112"/>
      <c r="AV299" s="112"/>
      <c r="AW299" s="112"/>
      <c r="AX299" s="112"/>
    </row>
    <row r="300">
      <c r="A300" s="247">
        <v>594720.0</v>
      </c>
      <c r="B300" s="95" t="s">
        <v>3682</v>
      </c>
      <c r="C300" s="95" t="s">
        <v>3683</v>
      </c>
      <c r="D300" s="95" t="s">
        <v>3684</v>
      </c>
      <c r="E300" s="247">
        <v>309849.0</v>
      </c>
      <c r="F300" s="95" t="s">
        <v>3685</v>
      </c>
      <c r="G300" s="95" t="s">
        <v>2231</v>
      </c>
      <c r="J300" s="247">
        <v>550.0</v>
      </c>
      <c r="K300" s="112"/>
      <c r="L300" s="112"/>
      <c r="M300" s="112"/>
      <c r="N300" s="112"/>
      <c r="O300" s="112"/>
      <c r="P300" s="112"/>
      <c r="Q300" s="95" t="s">
        <v>1638</v>
      </c>
      <c r="R300" s="112"/>
      <c r="S300" s="95" t="s">
        <v>2829</v>
      </c>
      <c r="U300" s="95" t="s">
        <v>2830</v>
      </c>
      <c r="V300" s="95" t="s">
        <v>2831</v>
      </c>
      <c r="W300" s="95" t="s">
        <v>2832</v>
      </c>
      <c r="X300" s="95" t="s">
        <v>2833</v>
      </c>
      <c r="Y300" s="248" t="s">
        <v>3686</v>
      </c>
      <c r="Z300" s="248" t="s">
        <v>2238</v>
      </c>
      <c r="AA300" s="248" t="s">
        <v>3687</v>
      </c>
      <c r="AD300" s="247">
        <v>1.18114733E8</v>
      </c>
      <c r="AE300" s="247">
        <v>3.8236591E8</v>
      </c>
      <c r="AF300" s="112"/>
      <c r="AG300" s="112"/>
      <c r="AH300" s="112"/>
      <c r="AI300" s="112"/>
      <c r="AJ300" s="112"/>
      <c r="AK300" s="112"/>
      <c r="AL300" s="247">
        <v>1.0</v>
      </c>
      <c r="AM300" s="95" t="s">
        <v>2240</v>
      </c>
      <c r="AN300" s="95" t="s">
        <v>2241</v>
      </c>
      <c r="AO300" s="95" t="s">
        <v>1637</v>
      </c>
      <c r="AP300" s="95" t="s">
        <v>1649</v>
      </c>
      <c r="AQ300" s="95" t="s">
        <v>1650</v>
      </c>
      <c r="AR300" s="95" t="s">
        <v>1651</v>
      </c>
      <c r="AT300" s="112"/>
      <c r="AU300" s="112"/>
      <c r="AV300" s="112"/>
      <c r="AW300" s="112"/>
      <c r="AX300" s="112"/>
    </row>
    <row r="301">
      <c r="A301" s="247">
        <v>594738.0</v>
      </c>
      <c r="B301" s="95" t="s">
        <v>3688</v>
      </c>
      <c r="C301" s="95" t="s">
        <v>3689</v>
      </c>
      <c r="D301" s="95" t="s">
        <v>3690</v>
      </c>
      <c r="E301" s="247">
        <v>309854.0</v>
      </c>
      <c r="F301" s="95" t="s">
        <v>3691</v>
      </c>
      <c r="G301" s="95" t="s">
        <v>2231</v>
      </c>
      <c r="J301" s="247">
        <v>550.0</v>
      </c>
      <c r="K301" s="112"/>
      <c r="L301" s="112"/>
      <c r="M301" s="112"/>
      <c r="N301" s="112"/>
      <c r="O301" s="112"/>
      <c r="P301" s="112"/>
      <c r="Q301" s="95" t="s">
        <v>1638</v>
      </c>
      <c r="R301" s="112"/>
      <c r="S301" s="95" t="s">
        <v>2829</v>
      </c>
      <c r="U301" s="95" t="s">
        <v>2830</v>
      </c>
      <c r="V301" s="95" t="s">
        <v>2831</v>
      </c>
      <c r="W301" s="95" t="s">
        <v>2832</v>
      </c>
      <c r="X301" s="95" t="s">
        <v>2833</v>
      </c>
      <c r="Y301" s="248" t="s">
        <v>3692</v>
      </c>
      <c r="Z301" s="248" t="s">
        <v>2238</v>
      </c>
      <c r="AA301" s="248" t="s">
        <v>3693</v>
      </c>
      <c r="AD301" s="247">
        <v>1.1811491E8</v>
      </c>
      <c r="AE301" s="247">
        <v>3.82365915E8</v>
      </c>
      <c r="AF301" s="112"/>
      <c r="AG301" s="112"/>
      <c r="AH301" s="112"/>
      <c r="AI301" s="112"/>
      <c r="AJ301" s="112"/>
      <c r="AK301" s="112"/>
      <c r="AL301" s="247">
        <v>1.0</v>
      </c>
      <c r="AM301" s="95" t="s">
        <v>2240</v>
      </c>
      <c r="AN301" s="95" t="s">
        <v>2241</v>
      </c>
      <c r="AO301" s="95" t="s">
        <v>1637</v>
      </c>
      <c r="AP301" s="95" t="s">
        <v>1649</v>
      </c>
      <c r="AQ301" s="95" t="s">
        <v>1650</v>
      </c>
      <c r="AR301" s="95" t="s">
        <v>1651</v>
      </c>
      <c r="AT301" s="112"/>
      <c r="AU301" s="112"/>
      <c r="AV301" s="112"/>
      <c r="AW301" s="112"/>
      <c r="AX301" s="112"/>
    </row>
    <row r="302">
      <c r="A302" s="247">
        <v>594804.0</v>
      </c>
      <c r="B302" s="95" t="s">
        <v>3694</v>
      </c>
      <c r="C302" s="95" t="s">
        <v>3695</v>
      </c>
      <c r="D302" s="95" t="s">
        <v>3696</v>
      </c>
      <c r="E302" s="247">
        <v>309876.0</v>
      </c>
      <c r="F302" s="95" t="s">
        <v>3697</v>
      </c>
      <c r="G302" s="95" t="s">
        <v>2231</v>
      </c>
      <c r="J302" s="247">
        <v>550.0</v>
      </c>
      <c r="K302" s="112"/>
      <c r="L302" s="112"/>
      <c r="M302" s="112"/>
      <c r="N302" s="112"/>
      <c r="O302" s="112"/>
      <c r="P302" s="112"/>
      <c r="Q302" s="95" t="s">
        <v>1638</v>
      </c>
      <c r="R302" s="112"/>
      <c r="S302" s="95" t="s">
        <v>2829</v>
      </c>
      <c r="U302" s="95" t="s">
        <v>2830</v>
      </c>
      <c r="V302" s="95" t="s">
        <v>2831</v>
      </c>
      <c r="W302" s="95" t="s">
        <v>2832</v>
      </c>
      <c r="X302" s="95" t="s">
        <v>2833</v>
      </c>
      <c r="Y302" s="248" t="s">
        <v>3698</v>
      </c>
      <c r="Z302" s="248" t="s">
        <v>2238</v>
      </c>
      <c r="AA302" s="248" t="s">
        <v>3699</v>
      </c>
      <c r="AD302" s="247">
        <v>1.18114692E8</v>
      </c>
      <c r="AE302" s="247">
        <v>3.82365937E8</v>
      </c>
      <c r="AF302" s="112"/>
      <c r="AG302" s="112"/>
      <c r="AH302" s="112"/>
      <c r="AI302" s="112"/>
      <c r="AJ302" s="112"/>
      <c r="AK302" s="112"/>
      <c r="AL302" s="247">
        <v>1.0</v>
      </c>
      <c r="AM302" s="95" t="s">
        <v>2240</v>
      </c>
      <c r="AN302" s="95" t="s">
        <v>2241</v>
      </c>
      <c r="AO302" s="95" t="s">
        <v>1637</v>
      </c>
      <c r="AP302" s="95" t="s">
        <v>1649</v>
      </c>
      <c r="AQ302" s="95" t="s">
        <v>1650</v>
      </c>
      <c r="AR302" s="95" t="s">
        <v>1651</v>
      </c>
      <c r="AT302" s="112"/>
      <c r="AU302" s="112"/>
      <c r="AV302" s="112"/>
      <c r="AW302" s="112"/>
      <c r="AX302" s="112"/>
    </row>
    <row r="303">
      <c r="A303" s="247">
        <v>823333.0</v>
      </c>
      <c r="B303" s="95" t="s">
        <v>3700</v>
      </c>
      <c r="C303" s="95" t="s">
        <v>3701</v>
      </c>
      <c r="D303" s="95" t="s">
        <v>3702</v>
      </c>
      <c r="E303" s="247">
        <v>412851.0</v>
      </c>
      <c r="F303" s="95" t="s">
        <v>3703</v>
      </c>
      <c r="G303" s="95" t="s">
        <v>2231</v>
      </c>
      <c r="J303" s="247">
        <v>550.0</v>
      </c>
      <c r="K303" s="112"/>
      <c r="L303" s="112"/>
      <c r="M303" s="112"/>
      <c r="N303" s="112"/>
      <c r="O303" s="112"/>
      <c r="P303" s="112"/>
      <c r="Q303" s="95" t="s">
        <v>1638</v>
      </c>
      <c r="R303" s="112"/>
      <c r="S303" s="95" t="s">
        <v>3285</v>
      </c>
      <c r="U303" s="95" t="s">
        <v>3286</v>
      </c>
      <c r="V303" s="95" t="s">
        <v>3287</v>
      </c>
      <c r="W303" s="95" t="s">
        <v>3288</v>
      </c>
      <c r="X303" s="95" t="s">
        <v>3289</v>
      </c>
      <c r="Y303" s="248" t="s">
        <v>3704</v>
      </c>
      <c r="Z303" s="248" t="s">
        <v>2238</v>
      </c>
      <c r="AA303" s="248" t="s">
        <v>3705</v>
      </c>
      <c r="AL303" s="247">
        <v>1.0</v>
      </c>
      <c r="AM303" s="95" t="s">
        <v>2240</v>
      </c>
      <c r="AN303" s="95" t="s">
        <v>2241</v>
      </c>
      <c r="AO303" s="95" t="s">
        <v>1637</v>
      </c>
      <c r="AP303" s="95" t="s">
        <v>1649</v>
      </c>
      <c r="AQ303" s="95" t="s">
        <v>1650</v>
      </c>
      <c r="AR303" s="95" t="s">
        <v>1651</v>
      </c>
      <c r="AT303" s="112"/>
      <c r="AU303" s="112"/>
      <c r="AV303" s="112"/>
      <c r="AW303" s="112"/>
      <c r="AX303" s="112"/>
    </row>
    <row r="304">
      <c r="A304" s="247">
        <v>823345.0</v>
      </c>
      <c r="B304" s="95" t="s">
        <v>3706</v>
      </c>
      <c r="C304" s="95" t="s">
        <v>3707</v>
      </c>
      <c r="D304" s="95" t="s">
        <v>3708</v>
      </c>
      <c r="E304" s="247">
        <v>412855.0</v>
      </c>
      <c r="F304" s="95" t="s">
        <v>3709</v>
      </c>
      <c r="G304" s="95" t="s">
        <v>2231</v>
      </c>
      <c r="J304" s="247">
        <v>550.0</v>
      </c>
      <c r="K304" s="112"/>
      <c r="L304" s="112"/>
      <c r="M304" s="112"/>
      <c r="N304" s="112"/>
      <c r="O304" s="112"/>
      <c r="P304" s="112"/>
      <c r="Q304" s="95" t="s">
        <v>1638</v>
      </c>
      <c r="R304" s="112"/>
      <c r="S304" s="95" t="s">
        <v>3285</v>
      </c>
      <c r="U304" s="95" t="s">
        <v>3286</v>
      </c>
      <c r="V304" s="95" t="s">
        <v>3287</v>
      </c>
      <c r="W304" s="95" t="s">
        <v>3288</v>
      </c>
      <c r="X304" s="95" t="s">
        <v>3289</v>
      </c>
      <c r="Y304" s="248" t="s">
        <v>3710</v>
      </c>
      <c r="Z304" s="248" t="s">
        <v>2238</v>
      </c>
      <c r="AA304" s="248" t="s">
        <v>3711</v>
      </c>
      <c r="AL304" s="247">
        <v>1.0</v>
      </c>
      <c r="AM304" s="95" t="s">
        <v>2240</v>
      </c>
      <c r="AN304" s="95" t="s">
        <v>2241</v>
      </c>
      <c r="AO304" s="95" t="s">
        <v>1637</v>
      </c>
      <c r="AP304" s="95" t="s">
        <v>1649</v>
      </c>
      <c r="AQ304" s="95" t="s">
        <v>1650</v>
      </c>
      <c r="AR304" s="95" t="s">
        <v>1651</v>
      </c>
      <c r="AT304" s="112"/>
      <c r="AU304" s="112"/>
      <c r="AV304" s="112"/>
      <c r="AW304" s="112"/>
      <c r="AX304" s="112"/>
    </row>
    <row r="305">
      <c r="A305" s="247">
        <v>823348.0</v>
      </c>
      <c r="B305" s="95" t="s">
        <v>3712</v>
      </c>
      <c r="C305" s="95" t="s">
        <v>3713</v>
      </c>
      <c r="D305" s="95" t="s">
        <v>3714</v>
      </c>
      <c r="E305" s="247">
        <v>412856.0</v>
      </c>
      <c r="F305" s="95" t="s">
        <v>3715</v>
      </c>
      <c r="G305" s="95" t="s">
        <v>2231</v>
      </c>
      <c r="J305" s="247">
        <v>550.0</v>
      </c>
      <c r="K305" s="112"/>
      <c r="L305" s="112"/>
      <c r="M305" s="112"/>
      <c r="N305" s="112"/>
      <c r="O305" s="112"/>
      <c r="P305" s="112"/>
      <c r="Q305" s="95" t="s">
        <v>1638</v>
      </c>
      <c r="R305" s="112"/>
      <c r="S305" s="95" t="s">
        <v>3285</v>
      </c>
      <c r="U305" s="95" t="s">
        <v>3286</v>
      </c>
      <c r="V305" s="95" t="s">
        <v>3287</v>
      </c>
      <c r="W305" s="95" t="s">
        <v>3288</v>
      </c>
      <c r="X305" s="95" t="s">
        <v>3289</v>
      </c>
      <c r="Y305" s="248" t="s">
        <v>3716</v>
      </c>
      <c r="Z305" s="248" t="s">
        <v>2238</v>
      </c>
      <c r="AA305" s="248" t="s">
        <v>3717</v>
      </c>
      <c r="AL305" s="247">
        <v>1.0</v>
      </c>
      <c r="AM305" s="95" t="s">
        <v>2240</v>
      </c>
      <c r="AN305" s="95" t="s">
        <v>2241</v>
      </c>
      <c r="AO305" s="95" t="s">
        <v>1637</v>
      </c>
      <c r="AP305" s="95" t="s">
        <v>1649</v>
      </c>
      <c r="AQ305" s="95" t="s">
        <v>1650</v>
      </c>
      <c r="AR305" s="95" t="s">
        <v>1651</v>
      </c>
      <c r="AT305" s="112"/>
      <c r="AU305" s="112"/>
      <c r="AV305" s="112"/>
      <c r="AW305" s="112"/>
      <c r="AX305" s="112"/>
    </row>
    <row r="306">
      <c r="A306" s="247">
        <v>823354.0</v>
      </c>
      <c r="B306" s="95" t="s">
        <v>3718</v>
      </c>
      <c r="C306" s="95" t="s">
        <v>3719</v>
      </c>
      <c r="D306" s="95" t="s">
        <v>3720</v>
      </c>
      <c r="E306" s="247">
        <v>412858.0</v>
      </c>
      <c r="F306" s="95" t="s">
        <v>3721</v>
      </c>
      <c r="G306" s="95" t="s">
        <v>2231</v>
      </c>
      <c r="J306" s="247">
        <v>550.0</v>
      </c>
      <c r="K306" s="112"/>
      <c r="L306" s="112"/>
      <c r="M306" s="112"/>
      <c r="N306" s="112"/>
      <c r="O306" s="112"/>
      <c r="P306" s="112"/>
      <c r="Q306" s="95" t="s">
        <v>1638</v>
      </c>
      <c r="R306" s="112"/>
      <c r="S306" s="95" t="s">
        <v>3285</v>
      </c>
      <c r="U306" s="95" t="s">
        <v>3286</v>
      </c>
      <c r="V306" s="95" t="s">
        <v>3287</v>
      </c>
      <c r="W306" s="95" t="s">
        <v>3288</v>
      </c>
      <c r="X306" s="95" t="s">
        <v>3289</v>
      </c>
      <c r="Y306" s="248" t="s">
        <v>3722</v>
      </c>
      <c r="Z306" s="248" t="s">
        <v>2238</v>
      </c>
      <c r="AA306" s="248" t="s">
        <v>3723</v>
      </c>
      <c r="AL306" s="247">
        <v>1.0</v>
      </c>
      <c r="AM306" s="95" t="s">
        <v>2240</v>
      </c>
      <c r="AN306" s="95" t="s">
        <v>2241</v>
      </c>
      <c r="AO306" s="95" t="s">
        <v>1637</v>
      </c>
      <c r="AP306" s="95" t="s">
        <v>1649</v>
      </c>
      <c r="AQ306" s="95" t="s">
        <v>1650</v>
      </c>
      <c r="AR306" s="95" t="s">
        <v>1651</v>
      </c>
      <c r="AT306" s="112"/>
      <c r="AU306" s="112"/>
      <c r="AV306" s="112"/>
      <c r="AW306" s="112"/>
      <c r="AX306" s="112"/>
    </row>
    <row r="307">
      <c r="A307" s="247">
        <v>823378.0</v>
      </c>
      <c r="B307" s="95" t="s">
        <v>3724</v>
      </c>
      <c r="C307" s="95" t="s">
        <v>3725</v>
      </c>
      <c r="D307" s="95" t="s">
        <v>3726</v>
      </c>
      <c r="E307" s="247">
        <v>412867.0</v>
      </c>
      <c r="F307" s="95" t="s">
        <v>3727</v>
      </c>
      <c r="G307" s="95" t="s">
        <v>2231</v>
      </c>
      <c r="J307" s="247">
        <v>550.0</v>
      </c>
      <c r="K307" s="112"/>
      <c r="L307" s="112"/>
      <c r="M307" s="112"/>
      <c r="N307" s="112"/>
      <c r="O307" s="112"/>
      <c r="P307" s="112"/>
      <c r="Q307" s="95" t="s">
        <v>1638</v>
      </c>
      <c r="R307" s="112"/>
      <c r="S307" s="95" t="s">
        <v>3285</v>
      </c>
      <c r="U307" s="95" t="s">
        <v>3286</v>
      </c>
      <c r="V307" s="95" t="s">
        <v>3287</v>
      </c>
      <c r="W307" s="95" t="s">
        <v>3288</v>
      </c>
      <c r="X307" s="95" t="s">
        <v>3289</v>
      </c>
      <c r="Y307" s="248" t="s">
        <v>3728</v>
      </c>
      <c r="Z307" s="248" t="s">
        <v>2238</v>
      </c>
      <c r="AA307" s="248" t="s">
        <v>3729</v>
      </c>
      <c r="AL307" s="247">
        <v>1.0</v>
      </c>
      <c r="AM307" s="95" t="s">
        <v>2240</v>
      </c>
      <c r="AN307" s="95" t="s">
        <v>2241</v>
      </c>
      <c r="AO307" s="95" t="s">
        <v>1637</v>
      </c>
      <c r="AP307" s="95" t="s">
        <v>1649</v>
      </c>
      <c r="AQ307" s="95" t="s">
        <v>1650</v>
      </c>
      <c r="AR307" s="95" t="s">
        <v>1651</v>
      </c>
      <c r="AT307" s="112"/>
      <c r="AU307" s="112"/>
      <c r="AV307" s="112"/>
      <c r="AW307" s="112"/>
      <c r="AX307" s="112"/>
    </row>
    <row r="308">
      <c r="A308" s="247">
        <v>823382.0</v>
      </c>
      <c r="B308" s="95" t="s">
        <v>3730</v>
      </c>
      <c r="C308" s="95" t="s">
        <v>3731</v>
      </c>
      <c r="D308" s="95" t="s">
        <v>3732</v>
      </c>
      <c r="E308" s="247">
        <v>412869.0</v>
      </c>
      <c r="F308" s="95" t="s">
        <v>3733</v>
      </c>
      <c r="G308" s="95" t="s">
        <v>2231</v>
      </c>
      <c r="J308" s="247">
        <v>550.0</v>
      </c>
      <c r="K308" s="112"/>
      <c r="L308" s="112"/>
      <c r="M308" s="112"/>
      <c r="N308" s="112"/>
      <c r="O308" s="112"/>
      <c r="P308" s="112"/>
      <c r="Q308" s="95" t="s">
        <v>1638</v>
      </c>
      <c r="R308" s="112"/>
      <c r="S308" s="95" t="s">
        <v>3285</v>
      </c>
      <c r="U308" s="95" t="s">
        <v>3286</v>
      </c>
      <c r="V308" s="95" t="s">
        <v>3287</v>
      </c>
      <c r="W308" s="95" t="s">
        <v>3288</v>
      </c>
      <c r="X308" s="95" t="s">
        <v>3289</v>
      </c>
      <c r="Y308" s="248" t="s">
        <v>3734</v>
      </c>
      <c r="Z308" s="248" t="s">
        <v>2238</v>
      </c>
      <c r="AA308" s="248" t="s">
        <v>3735</v>
      </c>
      <c r="AL308" s="247">
        <v>1.0</v>
      </c>
      <c r="AM308" s="95" t="s">
        <v>2240</v>
      </c>
      <c r="AN308" s="95" t="s">
        <v>2241</v>
      </c>
      <c r="AO308" s="95" t="s">
        <v>1637</v>
      </c>
      <c r="AP308" s="95" t="s">
        <v>1649</v>
      </c>
      <c r="AQ308" s="95" t="s">
        <v>1650</v>
      </c>
      <c r="AR308" s="95" t="s">
        <v>1651</v>
      </c>
      <c r="AT308" s="112"/>
      <c r="AU308" s="112"/>
      <c r="AV308" s="112"/>
      <c r="AW308" s="112"/>
      <c r="AX308" s="112"/>
    </row>
    <row r="309">
      <c r="A309" s="247">
        <v>823391.0</v>
      </c>
      <c r="B309" s="95" t="s">
        <v>3736</v>
      </c>
      <c r="C309" s="95" t="s">
        <v>3737</v>
      </c>
      <c r="D309" s="95" t="s">
        <v>3738</v>
      </c>
      <c r="E309" s="247">
        <v>412875.0</v>
      </c>
      <c r="F309" s="95" t="s">
        <v>3739</v>
      </c>
      <c r="G309" s="95" t="s">
        <v>2231</v>
      </c>
      <c r="J309" s="247">
        <v>550.0</v>
      </c>
      <c r="K309" s="112"/>
      <c r="L309" s="112"/>
      <c r="M309" s="112"/>
      <c r="N309" s="112"/>
      <c r="O309" s="112"/>
      <c r="P309" s="112"/>
      <c r="Q309" s="95" t="s">
        <v>1638</v>
      </c>
      <c r="R309" s="112"/>
      <c r="S309" s="95" t="s">
        <v>3285</v>
      </c>
      <c r="U309" s="95" t="s">
        <v>3286</v>
      </c>
      <c r="V309" s="95" t="s">
        <v>3287</v>
      </c>
      <c r="W309" s="95" t="s">
        <v>3288</v>
      </c>
      <c r="X309" s="95" t="s">
        <v>3289</v>
      </c>
      <c r="Y309" s="248" t="s">
        <v>3740</v>
      </c>
      <c r="Z309" s="248" t="s">
        <v>2238</v>
      </c>
      <c r="AA309" s="248" t="s">
        <v>3741</v>
      </c>
      <c r="AL309" s="247">
        <v>1.0</v>
      </c>
      <c r="AM309" s="95" t="s">
        <v>2240</v>
      </c>
      <c r="AN309" s="95" t="s">
        <v>2241</v>
      </c>
      <c r="AO309" s="95" t="s">
        <v>1637</v>
      </c>
      <c r="AP309" s="95" t="s">
        <v>1649</v>
      </c>
      <c r="AQ309" s="95" t="s">
        <v>1650</v>
      </c>
      <c r="AR309" s="95" t="s">
        <v>1651</v>
      </c>
      <c r="AT309" s="112"/>
      <c r="AU309" s="112"/>
      <c r="AV309" s="112"/>
      <c r="AW309" s="112"/>
      <c r="AX309" s="112"/>
    </row>
    <row r="310">
      <c r="A310" s="247">
        <v>886716.0</v>
      </c>
      <c r="B310" s="95" t="s">
        <v>3700</v>
      </c>
      <c r="C310" s="95" t="s">
        <v>3701</v>
      </c>
      <c r="D310" s="95" t="s">
        <v>3702</v>
      </c>
      <c r="E310" s="247">
        <v>412851.0</v>
      </c>
      <c r="F310" s="95" t="s">
        <v>3703</v>
      </c>
      <c r="G310" s="95" t="s">
        <v>2231</v>
      </c>
      <c r="J310" s="247">
        <v>550.0</v>
      </c>
      <c r="K310" s="112"/>
      <c r="L310" s="112"/>
      <c r="M310" s="112"/>
      <c r="N310" s="112"/>
      <c r="O310" s="112"/>
      <c r="P310" s="112"/>
      <c r="Q310" s="95" t="s">
        <v>1638</v>
      </c>
      <c r="R310" s="112"/>
      <c r="S310" s="95" t="s">
        <v>3346</v>
      </c>
      <c r="U310" s="95" t="s">
        <v>3347</v>
      </c>
      <c r="V310" s="95" t="s">
        <v>3348</v>
      </c>
      <c r="W310" s="95" t="s">
        <v>3288</v>
      </c>
      <c r="X310" s="95" t="s">
        <v>3349</v>
      </c>
      <c r="Y310" s="248" t="s">
        <v>3704</v>
      </c>
      <c r="Z310" s="248" t="s">
        <v>2238</v>
      </c>
      <c r="AA310" s="248" t="s">
        <v>3705</v>
      </c>
      <c r="AL310" s="247">
        <v>1.0</v>
      </c>
      <c r="AM310" s="95" t="s">
        <v>2240</v>
      </c>
      <c r="AN310" s="95" t="s">
        <v>2241</v>
      </c>
      <c r="AO310" s="95" t="s">
        <v>1637</v>
      </c>
      <c r="AP310" s="95" t="s">
        <v>1649</v>
      </c>
      <c r="AQ310" s="95" t="s">
        <v>1650</v>
      </c>
      <c r="AR310" s="95" t="s">
        <v>1651</v>
      </c>
      <c r="AT310" s="112"/>
      <c r="AU310" s="112"/>
      <c r="AV310" s="112"/>
      <c r="AW310" s="112"/>
      <c r="AX310" s="112"/>
    </row>
    <row r="311">
      <c r="A311" s="247">
        <v>886728.0</v>
      </c>
      <c r="B311" s="95" t="s">
        <v>3742</v>
      </c>
      <c r="C311" s="95" t="s">
        <v>3743</v>
      </c>
      <c r="D311" s="95" t="s">
        <v>3744</v>
      </c>
      <c r="E311" s="247">
        <v>436117.0</v>
      </c>
      <c r="F311" s="95" t="s">
        <v>3745</v>
      </c>
      <c r="G311" s="95" t="s">
        <v>2231</v>
      </c>
      <c r="J311" s="247">
        <v>550.0</v>
      </c>
      <c r="K311" s="112"/>
      <c r="L311" s="112"/>
      <c r="M311" s="112"/>
      <c r="N311" s="112"/>
      <c r="O311" s="112"/>
      <c r="P311" s="112"/>
      <c r="Q311" s="95" t="s">
        <v>1638</v>
      </c>
      <c r="R311" s="112"/>
      <c r="S311" s="95" t="s">
        <v>3346</v>
      </c>
      <c r="U311" s="95" t="s">
        <v>3347</v>
      </c>
      <c r="V311" s="95" t="s">
        <v>3348</v>
      </c>
      <c r="W311" s="95" t="s">
        <v>3288</v>
      </c>
      <c r="X311" s="95" t="s">
        <v>3349</v>
      </c>
      <c r="Y311" s="248" t="s">
        <v>3746</v>
      </c>
      <c r="Z311" s="248" t="s">
        <v>2238</v>
      </c>
      <c r="AA311" s="248" t="s">
        <v>3747</v>
      </c>
      <c r="AD311" s="247">
        <v>1.26717988E8</v>
      </c>
      <c r="AE311" s="247">
        <v>4.39657763E8</v>
      </c>
      <c r="AF311" s="112"/>
      <c r="AG311" s="112"/>
      <c r="AH311" s="112"/>
      <c r="AI311" s="112"/>
      <c r="AJ311" s="112"/>
      <c r="AK311" s="112"/>
      <c r="AL311" s="247">
        <v>1.0</v>
      </c>
      <c r="AM311" s="95" t="s">
        <v>2240</v>
      </c>
      <c r="AN311" s="95" t="s">
        <v>2241</v>
      </c>
      <c r="AO311" s="95" t="s">
        <v>1637</v>
      </c>
      <c r="AP311" s="95" t="s">
        <v>1649</v>
      </c>
      <c r="AQ311" s="95" t="s">
        <v>1650</v>
      </c>
      <c r="AR311" s="95" t="s">
        <v>1651</v>
      </c>
      <c r="AT311" s="112"/>
      <c r="AU311" s="112"/>
      <c r="AV311" s="112"/>
      <c r="AW311" s="112"/>
      <c r="AX311" s="112"/>
    </row>
    <row r="312">
      <c r="A312" s="247">
        <v>886731.0</v>
      </c>
      <c r="B312" s="95" t="s">
        <v>3712</v>
      </c>
      <c r="C312" s="95" t="s">
        <v>3713</v>
      </c>
      <c r="D312" s="95" t="s">
        <v>3714</v>
      </c>
      <c r="E312" s="247">
        <v>412856.0</v>
      </c>
      <c r="F312" s="95" t="s">
        <v>3715</v>
      </c>
      <c r="G312" s="95" t="s">
        <v>2231</v>
      </c>
      <c r="J312" s="247">
        <v>550.0</v>
      </c>
      <c r="K312" s="112"/>
      <c r="L312" s="112"/>
      <c r="M312" s="112"/>
      <c r="N312" s="112"/>
      <c r="O312" s="112"/>
      <c r="P312" s="112"/>
      <c r="Q312" s="95" t="s">
        <v>1638</v>
      </c>
      <c r="R312" s="112"/>
      <c r="S312" s="95" t="s">
        <v>3346</v>
      </c>
      <c r="U312" s="95" t="s">
        <v>3347</v>
      </c>
      <c r="V312" s="95" t="s">
        <v>3348</v>
      </c>
      <c r="W312" s="95" t="s">
        <v>3288</v>
      </c>
      <c r="X312" s="95" t="s">
        <v>3349</v>
      </c>
      <c r="Y312" s="248" t="s">
        <v>3716</v>
      </c>
      <c r="Z312" s="248" t="s">
        <v>2238</v>
      </c>
      <c r="AA312" s="248" t="s">
        <v>3717</v>
      </c>
      <c r="AL312" s="247">
        <v>1.0</v>
      </c>
      <c r="AM312" s="95" t="s">
        <v>2240</v>
      </c>
      <c r="AN312" s="95" t="s">
        <v>2241</v>
      </c>
      <c r="AO312" s="95" t="s">
        <v>1637</v>
      </c>
      <c r="AP312" s="95" t="s">
        <v>1649</v>
      </c>
      <c r="AQ312" s="95" t="s">
        <v>1650</v>
      </c>
      <c r="AR312" s="95" t="s">
        <v>1651</v>
      </c>
      <c r="AT312" s="112"/>
      <c r="AU312" s="112"/>
      <c r="AV312" s="112"/>
      <c r="AW312" s="112"/>
      <c r="AX312" s="112"/>
    </row>
    <row r="313">
      <c r="A313" s="247">
        <v>886737.0</v>
      </c>
      <c r="B313" s="95" t="s">
        <v>3718</v>
      </c>
      <c r="C313" s="95" t="s">
        <v>3719</v>
      </c>
      <c r="D313" s="95" t="s">
        <v>3720</v>
      </c>
      <c r="E313" s="247">
        <v>412858.0</v>
      </c>
      <c r="F313" s="95" t="s">
        <v>3721</v>
      </c>
      <c r="G313" s="95" t="s">
        <v>2231</v>
      </c>
      <c r="J313" s="247">
        <v>550.0</v>
      </c>
      <c r="K313" s="112"/>
      <c r="L313" s="112"/>
      <c r="M313" s="112"/>
      <c r="N313" s="112"/>
      <c r="O313" s="112"/>
      <c r="P313" s="112"/>
      <c r="Q313" s="95" t="s">
        <v>1638</v>
      </c>
      <c r="R313" s="112"/>
      <c r="S313" s="95" t="s">
        <v>3346</v>
      </c>
      <c r="U313" s="95" t="s">
        <v>3347</v>
      </c>
      <c r="V313" s="95" t="s">
        <v>3348</v>
      </c>
      <c r="W313" s="95" t="s">
        <v>3288</v>
      </c>
      <c r="X313" s="95" t="s">
        <v>3349</v>
      </c>
      <c r="Y313" s="248" t="s">
        <v>3722</v>
      </c>
      <c r="Z313" s="248" t="s">
        <v>2238</v>
      </c>
      <c r="AA313" s="248" t="s">
        <v>3723</v>
      </c>
      <c r="AL313" s="247">
        <v>1.0</v>
      </c>
      <c r="AM313" s="95" t="s">
        <v>2240</v>
      </c>
      <c r="AN313" s="95" t="s">
        <v>2241</v>
      </c>
      <c r="AO313" s="95" t="s">
        <v>1637</v>
      </c>
      <c r="AP313" s="95" t="s">
        <v>1649</v>
      </c>
      <c r="AQ313" s="95" t="s">
        <v>1650</v>
      </c>
      <c r="AR313" s="95" t="s">
        <v>1651</v>
      </c>
      <c r="AT313" s="112"/>
      <c r="AU313" s="112"/>
      <c r="AV313" s="112"/>
      <c r="AW313" s="112"/>
      <c r="AX313" s="112"/>
    </row>
    <row r="314">
      <c r="A314" s="247">
        <v>886761.0</v>
      </c>
      <c r="B314" s="95" t="s">
        <v>3724</v>
      </c>
      <c r="C314" s="95" t="s">
        <v>3725</v>
      </c>
      <c r="D314" s="95" t="s">
        <v>3726</v>
      </c>
      <c r="E314" s="247">
        <v>412867.0</v>
      </c>
      <c r="F314" s="95" t="s">
        <v>3727</v>
      </c>
      <c r="G314" s="95" t="s">
        <v>2231</v>
      </c>
      <c r="J314" s="247">
        <v>550.0</v>
      </c>
      <c r="K314" s="112"/>
      <c r="L314" s="112"/>
      <c r="M314" s="112"/>
      <c r="N314" s="112"/>
      <c r="O314" s="112"/>
      <c r="P314" s="112"/>
      <c r="Q314" s="95" t="s">
        <v>1638</v>
      </c>
      <c r="R314" s="112"/>
      <c r="S314" s="95" t="s">
        <v>3346</v>
      </c>
      <c r="U314" s="95" t="s">
        <v>3347</v>
      </c>
      <c r="V314" s="95" t="s">
        <v>3348</v>
      </c>
      <c r="W314" s="95" t="s">
        <v>3288</v>
      </c>
      <c r="X314" s="95" t="s">
        <v>3349</v>
      </c>
      <c r="Y314" s="248" t="s">
        <v>3728</v>
      </c>
      <c r="Z314" s="248" t="s">
        <v>2238</v>
      </c>
      <c r="AA314" s="248" t="s">
        <v>3729</v>
      </c>
      <c r="AL314" s="247">
        <v>1.0</v>
      </c>
      <c r="AM314" s="95" t="s">
        <v>2240</v>
      </c>
      <c r="AN314" s="95" t="s">
        <v>2241</v>
      </c>
      <c r="AO314" s="95" t="s">
        <v>1637</v>
      </c>
      <c r="AP314" s="95" t="s">
        <v>1649</v>
      </c>
      <c r="AQ314" s="95" t="s">
        <v>1650</v>
      </c>
      <c r="AR314" s="95" t="s">
        <v>1651</v>
      </c>
      <c r="AT314" s="112"/>
      <c r="AU314" s="112"/>
      <c r="AV314" s="112"/>
      <c r="AW314" s="112"/>
      <c r="AX314" s="112"/>
    </row>
    <row r="315">
      <c r="A315" s="247">
        <v>886765.0</v>
      </c>
      <c r="B315" s="95" t="s">
        <v>3730</v>
      </c>
      <c r="C315" s="95" t="s">
        <v>3731</v>
      </c>
      <c r="D315" s="95" t="s">
        <v>3732</v>
      </c>
      <c r="E315" s="247">
        <v>412869.0</v>
      </c>
      <c r="F315" s="95" t="s">
        <v>3733</v>
      </c>
      <c r="G315" s="95" t="s">
        <v>2231</v>
      </c>
      <c r="J315" s="247">
        <v>550.0</v>
      </c>
      <c r="K315" s="112"/>
      <c r="L315" s="112"/>
      <c r="M315" s="112"/>
      <c r="N315" s="112"/>
      <c r="O315" s="112"/>
      <c r="P315" s="112"/>
      <c r="Q315" s="95" t="s">
        <v>1638</v>
      </c>
      <c r="R315" s="112"/>
      <c r="S315" s="95" t="s">
        <v>3346</v>
      </c>
      <c r="U315" s="95" t="s">
        <v>3347</v>
      </c>
      <c r="V315" s="95" t="s">
        <v>3348</v>
      </c>
      <c r="W315" s="95" t="s">
        <v>3288</v>
      </c>
      <c r="X315" s="95" t="s">
        <v>3349</v>
      </c>
      <c r="Y315" s="248" t="s">
        <v>3734</v>
      </c>
      <c r="Z315" s="248" t="s">
        <v>2238</v>
      </c>
      <c r="AA315" s="248" t="s">
        <v>3735</v>
      </c>
      <c r="AL315" s="247">
        <v>1.0</v>
      </c>
      <c r="AM315" s="95" t="s">
        <v>2240</v>
      </c>
      <c r="AN315" s="95" t="s">
        <v>2241</v>
      </c>
      <c r="AO315" s="95" t="s">
        <v>1637</v>
      </c>
      <c r="AP315" s="95" t="s">
        <v>1649</v>
      </c>
      <c r="AQ315" s="95" t="s">
        <v>1650</v>
      </c>
      <c r="AR315" s="95" t="s">
        <v>1651</v>
      </c>
      <c r="AT315" s="112"/>
      <c r="AU315" s="112"/>
      <c r="AV315" s="112"/>
      <c r="AW315" s="112"/>
      <c r="AX315" s="112"/>
    </row>
    <row r="316">
      <c r="A316" s="247">
        <v>886774.0</v>
      </c>
      <c r="B316" s="95" t="s">
        <v>3736</v>
      </c>
      <c r="C316" s="95" t="s">
        <v>3737</v>
      </c>
      <c r="D316" s="95" t="s">
        <v>3738</v>
      </c>
      <c r="E316" s="247">
        <v>412875.0</v>
      </c>
      <c r="F316" s="95" t="s">
        <v>3739</v>
      </c>
      <c r="G316" s="95" t="s">
        <v>2231</v>
      </c>
      <c r="J316" s="247">
        <v>550.0</v>
      </c>
      <c r="K316" s="112"/>
      <c r="L316" s="112"/>
      <c r="M316" s="112"/>
      <c r="N316" s="112"/>
      <c r="O316" s="112"/>
      <c r="P316" s="112"/>
      <c r="Q316" s="95" t="s">
        <v>1638</v>
      </c>
      <c r="R316" s="112"/>
      <c r="S316" s="95" t="s">
        <v>3346</v>
      </c>
      <c r="U316" s="95" t="s">
        <v>3347</v>
      </c>
      <c r="V316" s="95" t="s">
        <v>3348</v>
      </c>
      <c r="W316" s="95" t="s">
        <v>3288</v>
      </c>
      <c r="X316" s="95" t="s">
        <v>3349</v>
      </c>
      <c r="Y316" s="248" t="s">
        <v>3740</v>
      </c>
      <c r="Z316" s="248" t="s">
        <v>2238</v>
      </c>
      <c r="AA316" s="248" t="s">
        <v>3741</v>
      </c>
      <c r="AL316" s="247">
        <v>1.0</v>
      </c>
      <c r="AM316" s="95" t="s">
        <v>2240</v>
      </c>
      <c r="AN316" s="95" t="s">
        <v>2241</v>
      </c>
      <c r="AO316" s="95" t="s">
        <v>1637</v>
      </c>
      <c r="AP316" s="95" t="s">
        <v>1649</v>
      </c>
      <c r="AQ316" s="95" t="s">
        <v>1650</v>
      </c>
      <c r="AR316" s="95" t="s">
        <v>1651</v>
      </c>
      <c r="AT316" s="112"/>
      <c r="AU316" s="112"/>
      <c r="AV316" s="112"/>
      <c r="AW316" s="112"/>
      <c r="AX316" s="112"/>
    </row>
    <row r="317">
      <c r="A317" s="247">
        <v>594168.0</v>
      </c>
      <c r="B317" s="95" t="s">
        <v>3748</v>
      </c>
      <c r="C317" s="95" t="s">
        <v>3749</v>
      </c>
      <c r="D317" s="95" t="s">
        <v>3750</v>
      </c>
      <c r="E317" s="247">
        <v>309710.0</v>
      </c>
      <c r="F317" s="95" t="s">
        <v>3751</v>
      </c>
      <c r="G317" s="95" t="s">
        <v>2231</v>
      </c>
      <c r="J317" s="247">
        <v>550.0</v>
      </c>
      <c r="K317" s="112"/>
      <c r="L317" s="112"/>
      <c r="M317" s="112"/>
      <c r="N317" s="112"/>
      <c r="O317" s="112"/>
      <c r="P317" s="112"/>
      <c r="Q317" s="95" t="s">
        <v>1638</v>
      </c>
      <c r="R317" s="112"/>
      <c r="S317" s="95" t="s">
        <v>2829</v>
      </c>
      <c r="U317" s="95" t="s">
        <v>2830</v>
      </c>
      <c r="V317" s="95" t="s">
        <v>2831</v>
      </c>
      <c r="W317" s="95" t="s">
        <v>2832</v>
      </c>
      <c r="X317" s="95" t="s">
        <v>2833</v>
      </c>
      <c r="Y317" s="248" t="s">
        <v>3752</v>
      </c>
      <c r="Z317" s="248" t="s">
        <v>2238</v>
      </c>
      <c r="AA317" s="248" t="s">
        <v>3753</v>
      </c>
      <c r="AD317" s="247">
        <v>1.18114972E8</v>
      </c>
      <c r="AE317" s="247">
        <v>3.82365771E8</v>
      </c>
      <c r="AF317" s="112"/>
      <c r="AG317" s="112"/>
      <c r="AH317" s="112"/>
      <c r="AI317" s="112"/>
      <c r="AJ317" s="112"/>
      <c r="AK317" s="112"/>
      <c r="AL317" s="247">
        <v>1.0</v>
      </c>
      <c r="AM317" s="95" t="s">
        <v>2240</v>
      </c>
      <c r="AN317" s="95" t="s">
        <v>2241</v>
      </c>
      <c r="AO317" s="95" t="s">
        <v>1637</v>
      </c>
      <c r="AP317" s="95" t="s">
        <v>1649</v>
      </c>
      <c r="AQ317" s="95" t="s">
        <v>1650</v>
      </c>
      <c r="AR317" s="95" t="s">
        <v>1651</v>
      </c>
      <c r="AT317" s="112"/>
      <c r="AU317" s="112"/>
      <c r="AV317" s="112"/>
      <c r="AW317" s="112"/>
      <c r="AX317" s="112"/>
    </row>
    <row r="318">
      <c r="A318" s="247">
        <v>593821.0</v>
      </c>
      <c r="B318" s="95" t="s">
        <v>3754</v>
      </c>
      <c r="C318" s="95" t="s">
        <v>3755</v>
      </c>
      <c r="D318" s="95" t="s">
        <v>3756</v>
      </c>
      <c r="E318" s="247">
        <v>309599.0</v>
      </c>
      <c r="F318" s="95" t="s">
        <v>3757</v>
      </c>
      <c r="G318" s="95" t="s">
        <v>2231</v>
      </c>
      <c r="J318" s="247">
        <v>550.0</v>
      </c>
      <c r="K318" s="112"/>
      <c r="L318" s="112"/>
      <c r="M318" s="112"/>
      <c r="N318" s="112"/>
      <c r="O318" s="112"/>
      <c r="P318" s="112"/>
      <c r="Q318" s="95" t="s">
        <v>1638</v>
      </c>
      <c r="R318" s="112"/>
      <c r="S318" s="95" t="s">
        <v>2829</v>
      </c>
      <c r="U318" s="95" t="s">
        <v>2830</v>
      </c>
      <c r="V318" s="95" t="s">
        <v>2831</v>
      </c>
      <c r="W318" s="95" t="s">
        <v>2832</v>
      </c>
      <c r="X318" s="95" t="s">
        <v>2833</v>
      </c>
      <c r="Y318" s="248" t="s">
        <v>3758</v>
      </c>
      <c r="Z318" s="248" t="s">
        <v>2238</v>
      </c>
      <c r="AA318" s="248" t="s">
        <v>3759</v>
      </c>
      <c r="AD318" s="247">
        <v>1.181149E8</v>
      </c>
      <c r="AE318" s="247">
        <v>3.8236566E8</v>
      </c>
      <c r="AF318" s="112"/>
      <c r="AG318" s="112"/>
      <c r="AH318" s="112"/>
      <c r="AI318" s="112"/>
      <c r="AJ318" s="112"/>
      <c r="AK318" s="112"/>
      <c r="AL318" s="247">
        <v>1.0</v>
      </c>
      <c r="AM318" s="95" t="s">
        <v>2240</v>
      </c>
      <c r="AN318" s="95" t="s">
        <v>2241</v>
      </c>
      <c r="AO318" s="95" t="s">
        <v>1637</v>
      </c>
      <c r="AP318" s="95" t="s">
        <v>1649</v>
      </c>
      <c r="AQ318" s="95" t="s">
        <v>1650</v>
      </c>
      <c r="AR318" s="95" t="s">
        <v>1651</v>
      </c>
      <c r="AT318" s="112"/>
      <c r="AU318" s="112"/>
      <c r="AV318" s="112"/>
      <c r="AW318" s="112"/>
      <c r="AX318" s="112"/>
    </row>
    <row r="319">
      <c r="A319" s="247">
        <v>1350429.0</v>
      </c>
      <c r="B319" s="95" t="s">
        <v>3760</v>
      </c>
      <c r="C319" s="95" t="s">
        <v>3761</v>
      </c>
      <c r="D319" s="95" t="s">
        <v>3762</v>
      </c>
      <c r="E319" s="247">
        <v>635703.0</v>
      </c>
      <c r="F319" s="95" t="s">
        <v>3763</v>
      </c>
      <c r="G319" s="95" t="s">
        <v>2231</v>
      </c>
      <c r="J319" s="247">
        <v>550.0</v>
      </c>
      <c r="K319" s="112"/>
      <c r="L319" s="112"/>
      <c r="M319" s="112"/>
      <c r="N319" s="112"/>
      <c r="O319" s="112"/>
      <c r="P319" s="112"/>
      <c r="Q319" s="95" t="s">
        <v>1638</v>
      </c>
      <c r="R319" s="112"/>
      <c r="S319" s="95" t="s">
        <v>2697</v>
      </c>
      <c r="U319" s="112"/>
      <c r="V319" s="95" t="s">
        <v>2698</v>
      </c>
      <c r="W319" s="95" t="s">
        <v>2699</v>
      </c>
      <c r="X319" s="95" t="s">
        <v>2700</v>
      </c>
      <c r="Y319" s="248" t="s">
        <v>3764</v>
      </c>
      <c r="Z319" s="248" t="s">
        <v>2238</v>
      </c>
      <c r="AA319" s="248" t="s">
        <v>3765</v>
      </c>
      <c r="AL319" s="247">
        <v>1.0</v>
      </c>
      <c r="AM319" s="95" t="s">
        <v>2240</v>
      </c>
      <c r="AN319" s="95" t="s">
        <v>2241</v>
      </c>
      <c r="AO319" s="95" t="s">
        <v>1637</v>
      </c>
      <c r="AP319" s="95" t="s">
        <v>1649</v>
      </c>
      <c r="AQ319" s="95" t="s">
        <v>1650</v>
      </c>
      <c r="AR319" s="95" t="s">
        <v>1651</v>
      </c>
      <c r="AT319" s="112"/>
      <c r="AU319" s="112"/>
      <c r="AV319" s="112"/>
      <c r="AW319" s="112"/>
      <c r="AX319" s="112"/>
    </row>
    <row r="320">
      <c r="A320" s="247">
        <v>1350476.0</v>
      </c>
      <c r="B320" s="95" t="s">
        <v>3766</v>
      </c>
      <c r="C320" s="95" t="s">
        <v>3767</v>
      </c>
      <c r="D320" s="95" t="s">
        <v>3768</v>
      </c>
      <c r="E320" s="247">
        <v>194087.0</v>
      </c>
      <c r="F320" s="95" t="s">
        <v>3769</v>
      </c>
      <c r="G320" s="95" t="s">
        <v>2231</v>
      </c>
      <c r="J320" s="247">
        <v>550.0</v>
      </c>
      <c r="K320" s="112"/>
      <c r="L320" s="112"/>
      <c r="M320" s="112"/>
      <c r="N320" s="112"/>
      <c r="O320" s="112"/>
      <c r="P320" s="112"/>
      <c r="Q320" s="95" t="s">
        <v>1638</v>
      </c>
      <c r="R320" s="112"/>
      <c r="S320" s="95" t="s">
        <v>2697</v>
      </c>
      <c r="U320" s="112"/>
      <c r="V320" s="95" t="s">
        <v>2698</v>
      </c>
      <c r="W320" s="95" t="s">
        <v>2699</v>
      </c>
      <c r="X320" s="95" t="s">
        <v>2700</v>
      </c>
      <c r="Y320" s="248" t="s">
        <v>3770</v>
      </c>
      <c r="Z320" s="248" t="s">
        <v>2238</v>
      </c>
      <c r="AA320" s="248" t="s">
        <v>3771</v>
      </c>
      <c r="AD320" s="247">
        <v>5.4755438E7</v>
      </c>
      <c r="AE320" s="247">
        <v>3.18123323E8</v>
      </c>
      <c r="AF320" s="112"/>
      <c r="AG320" s="112"/>
      <c r="AH320" s="112"/>
      <c r="AI320" s="112"/>
      <c r="AJ320" s="112"/>
      <c r="AK320" s="112"/>
      <c r="AL320" s="247">
        <v>1.0</v>
      </c>
      <c r="AM320" s="95" t="s">
        <v>2240</v>
      </c>
      <c r="AN320" s="95" t="s">
        <v>2241</v>
      </c>
      <c r="AO320" s="95" t="s">
        <v>1637</v>
      </c>
      <c r="AP320" s="95" t="s">
        <v>1649</v>
      </c>
      <c r="AQ320" s="95" t="s">
        <v>1650</v>
      </c>
      <c r="AR320" s="95" t="s">
        <v>1651</v>
      </c>
      <c r="AT320" s="112"/>
      <c r="AU320" s="112"/>
      <c r="AV320" s="112"/>
      <c r="AW320" s="112"/>
      <c r="AX320" s="112"/>
    </row>
    <row r="321">
      <c r="A321" s="247">
        <v>1041765.0</v>
      </c>
      <c r="B321" s="95" t="s">
        <v>3772</v>
      </c>
      <c r="E321" s="247">
        <v>499947.0</v>
      </c>
      <c r="F321" s="95" t="s">
        <v>3773</v>
      </c>
      <c r="G321" s="95" t="s">
        <v>2231</v>
      </c>
      <c r="J321" s="247">
        <v>664.0</v>
      </c>
      <c r="K321" s="112"/>
      <c r="L321" s="112"/>
      <c r="M321" s="112"/>
      <c r="N321" s="112"/>
      <c r="O321" s="112"/>
      <c r="P321" s="112"/>
      <c r="Q321" s="95" t="s">
        <v>1638</v>
      </c>
      <c r="R321" s="112"/>
      <c r="S321" s="95" t="s">
        <v>2232</v>
      </c>
      <c r="U321" s="95" t="s">
        <v>2760</v>
      </c>
      <c r="V321" s="95" t="s">
        <v>2234</v>
      </c>
      <c r="W321" s="95" t="s">
        <v>2235</v>
      </c>
      <c r="X321" s="95" t="s">
        <v>2236</v>
      </c>
      <c r="Y321" s="248" t="s">
        <v>3774</v>
      </c>
      <c r="Z321" s="248" t="s">
        <v>2238</v>
      </c>
      <c r="AA321" s="248" t="s">
        <v>3775</v>
      </c>
      <c r="AD321" s="247">
        <v>1.34283331E8</v>
      </c>
      <c r="AE321" s="247">
        <v>4.59072779E8</v>
      </c>
      <c r="AF321" s="112"/>
      <c r="AG321" s="112"/>
      <c r="AH321" s="112"/>
      <c r="AI321" s="112"/>
      <c r="AJ321" s="112"/>
      <c r="AK321" s="112"/>
      <c r="AL321" s="247">
        <v>1.0</v>
      </c>
      <c r="AM321" s="95" t="s">
        <v>2240</v>
      </c>
      <c r="AN321" s="95" t="s">
        <v>2241</v>
      </c>
      <c r="AO321" s="95" t="s">
        <v>1637</v>
      </c>
      <c r="AP321" s="95" t="s">
        <v>1649</v>
      </c>
      <c r="AQ321" s="95" t="s">
        <v>1650</v>
      </c>
      <c r="AR321" s="95" t="s">
        <v>1651</v>
      </c>
      <c r="AT321" s="112"/>
      <c r="AU321" s="112"/>
      <c r="AV321" s="112"/>
      <c r="AW321" s="112"/>
      <c r="AX321" s="112"/>
    </row>
    <row r="322">
      <c r="A322" s="247">
        <v>1205955.0</v>
      </c>
      <c r="B322" s="95" t="s">
        <v>3530</v>
      </c>
      <c r="C322" s="95" t="s">
        <v>3531</v>
      </c>
      <c r="D322" s="95" t="s">
        <v>3532</v>
      </c>
      <c r="E322" s="247">
        <v>570909.0</v>
      </c>
      <c r="F322" s="95" t="s">
        <v>3533</v>
      </c>
      <c r="G322" s="95" t="s">
        <v>2231</v>
      </c>
      <c r="J322" s="247">
        <v>675.0</v>
      </c>
      <c r="K322" s="112"/>
      <c r="L322" s="112"/>
      <c r="M322" s="112"/>
      <c r="N322" s="112"/>
      <c r="O322" s="112"/>
      <c r="P322" s="112"/>
      <c r="Q322" s="95" t="s">
        <v>1638</v>
      </c>
      <c r="R322" s="112"/>
      <c r="S322" s="95" t="s">
        <v>2676</v>
      </c>
      <c r="U322" s="95" t="s">
        <v>2677</v>
      </c>
      <c r="V322" s="95" t="s">
        <v>2678</v>
      </c>
      <c r="W322" s="95" t="s">
        <v>2679</v>
      </c>
      <c r="X322" s="95" t="s">
        <v>2680</v>
      </c>
      <c r="Y322" s="248" t="s">
        <v>3534</v>
      </c>
      <c r="Z322" s="248" t="s">
        <v>2238</v>
      </c>
      <c r="AA322" s="248" t="s">
        <v>3535</v>
      </c>
      <c r="AD322" s="247">
        <v>1.37531505E8</v>
      </c>
      <c r="AE322" s="247">
        <v>4.73132128E8</v>
      </c>
      <c r="AF322" s="112"/>
      <c r="AG322" s="112"/>
      <c r="AH322" s="112"/>
      <c r="AI322" s="112"/>
      <c r="AJ322" s="112"/>
      <c r="AK322" s="112"/>
      <c r="AL322" s="247">
        <v>1.0</v>
      </c>
      <c r="AM322" s="95" t="s">
        <v>2240</v>
      </c>
      <c r="AN322" s="95" t="s">
        <v>2241</v>
      </c>
      <c r="AO322" s="95" t="s">
        <v>1637</v>
      </c>
      <c r="AP322" s="95" t="s">
        <v>1649</v>
      </c>
      <c r="AQ322" s="95" t="s">
        <v>1650</v>
      </c>
      <c r="AR322" s="95" t="s">
        <v>1651</v>
      </c>
      <c r="AT322" s="112"/>
      <c r="AU322" s="112"/>
      <c r="AV322" s="112"/>
      <c r="AW322" s="112"/>
      <c r="AX322" s="112"/>
    </row>
    <row r="323">
      <c r="A323" s="247">
        <v>1206017.0</v>
      </c>
      <c r="B323" s="95" t="s">
        <v>3530</v>
      </c>
      <c r="C323" s="95" t="s">
        <v>3531</v>
      </c>
      <c r="D323" s="95" t="s">
        <v>3532</v>
      </c>
      <c r="E323" s="247">
        <v>570909.0</v>
      </c>
      <c r="F323" s="95" t="s">
        <v>3533</v>
      </c>
      <c r="G323" s="95" t="s">
        <v>2231</v>
      </c>
      <c r="J323" s="247">
        <v>675.0</v>
      </c>
      <c r="K323" s="112"/>
      <c r="L323" s="112"/>
      <c r="M323" s="112"/>
      <c r="N323" s="112"/>
      <c r="O323" s="112"/>
      <c r="P323" s="112"/>
      <c r="Q323" s="95" t="s">
        <v>1638</v>
      </c>
      <c r="R323" s="112"/>
      <c r="S323" s="95" t="s">
        <v>2676</v>
      </c>
      <c r="U323" s="95" t="s">
        <v>2677</v>
      </c>
      <c r="V323" s="95" t="s">
        <v>2678</v>
      </c>
      <c r="W323" s="95" t="s">
        <v>2679</v>
      </c>
      <c r="X323" s="95" t="s">
        <v>2680</v>
      </c>
      <c r="Y323" s="248" t="s">
        <v>3534</v>
      </c>
      <c r="Z323" s="248" t="s">
        <v>2238</v>
      </c>
      <c r="AA323" s="248" t="s">
        <v>3535</v>
      </c>
      <c r="AD323" s="247">
        <v>1.37531505E8</v>
      </c>
      <c r="AE323" s="247">
        <v>4.73132128E8</v>
      </c>
      <c r="AF323" s="112"/>
      <c r="AG323" s="112"/>
      <c r="AH323" s="112"/>
      <c r="AI323" s="112"/>
      <c r="AJ323" s="112"/>
      <c r="AK323" s="112"/>
      <c r="AL323" s="247">
        <v>1.0</v>
      </c>
      <c r="AM323" s="95" t="s">
        <v>2240</v>
      </c>
      <c r="AN323" s="95" t="s">
        <v>2241</v>
      </c>
      <c r="AO323" s="95" t="s">
        <v>1637</v>
      </c>
      <c r="AP323" s="95" t="s">
        <v>1649</v>
      </c>
      <c r="AQ323" s="95" t="s">
        <v>1650</v>
      </c>
      <c r="AR323" s="95" t="s">
        <v>1651</v>
      </c>
      <c r="AT323" s="112"/>
      <c r="AU323" s="112"/>
      <c r="AV323" s="112"/>
      <c r="AW323" s="112"/>
      <c r="AX323" s="112"/>
    </row>
    <row r="324">
      <c r="A324" s="247">
        <v>1041775.0</v>
      </c>
      <c r="B324" s="95" t="s">
        <v>3776</v>
      </c>
      <c r="E324" s="247">
        <v>499952.0</v>
      </c>
      <c r="F324" s="95" t="s">
        <v>3777</v>
      </c>
      <c r="G324" s="95" t="s">
        <v>2231</v>
      </c>
      <c r="J324" s="247">
        <v>690.0</v>
      </c>
      <c r="K324" s="112"/>
      <c r="L324" s="112"/>
      <c r="M324" s="112"/>
      <c r="N324" s="112"/>
      <c r="O324" s="112"/>
      <c r="P324" s="112"/>
      <c r="Q324" s="95" t="s">
        <v>1638</v>
      </c>
      <c r="R324" s="112"/>
      <c r="S324" s="95" t="s">
        <v>2232</v>
      </c>
      <c r="U324" s="95" t="s">
        <v>2760</v>
      </c>
      <c r="V324" s="95" t="s">
        <v>2234</v>
      </c>
      <c r="W324" s="95" t="s">
        <v>2235</v>
      </c>
      <c r="X324" s="95" t="s">
        <v>2236</v>
      </c>
      <c r="Y324" s="248" t="s">
        <v>3778</v>
      </c>
      <c r="Z324" s="248" t="s">
        <v>2238</v>
      </c>
      <c r="AA324" s="248" t="s">
        <v>3779</v>
      </c>
      <c r="AD324" s="247">
        <v>1.34283446E8</v>
      </c>
      <c r="AE324" s="247">
        <v>4.59072784E8</v>
      </c>
      <c r="AF324" s="112"/>
      <c r="AG324" s="112"/>
      <c r="AH324" s="112"/>
      <c r="AI324" s="112"/>
      <c r="AJ324" s="112"/>
      <c r="AK324" s="112"/>
      <c r="AL324" s="247">
        <v>1.0</v>
      </c>
      <c r="AM324" s="95" t="s">
        <v>2240</v>
      </c>
      <c r="AN324" s="95" t="s">
        <v>2241</v>
      </c>
      <c r="AO324" s="95" t="s">
        <v>1637</v>
      </c>
      <c r="AP324" s="95" t="s">
        <v>1649</v>
      </c>
      <c r="AQ324" s="95" t="s">
        <v>1650</v>
      </c>
      <c r="AR324" s="95" t="s">
        <v>1651</v>
      </c>
      <c r="AT324" s="112"/>
      <c r="AU324" s="112"/>
      <c r="AV324" s="112"/>
      <c r="AW324" s="112"/>
      <c r="AX324" s="112"/>
    </row>
    <row r="325">
      <c r="A325" s="247">
        <v>1041797.0</v>
      </c>
      <c r="B325" s="95" t="s">
        <v>3780</v>
      </c>
      <c r="E325" s="247">
        <v>499964.0</v>
      </c>
      <c r="F325" s="95" t="s">
        <v>3781</v>
      </c>
      <c r="G325" s="95" t="s">
        <v>2231</v>
      </c>
      <c r="J325" s="247">
        <v>714.0</v>
      </c>
      <c r="K325" s="112"/>
      <c r="L325" s="112"/>
      <c r="M325" s="112"/>
      <c r="N325" s="112"/>
      <c r="O325" s="112"/>
      <c r="P325" s="112"/>
      <c r="Q325" s="95" t="s">
        <v>1638</v>
      </c>
      <c r="R325" s="112"/>
      <c r="S325" s="95" t="s">
        <v>2232</v>
      </c>
      <c r="U325" s="95" t="s">
        <v>2760</v>
      </c>
      <c r="V325" s="95" t="s">
        <v>2234</v>
      </c>
      <c r="W325" s="95" t="s">
        <v>2235</v>
      </c>
      <c r="X325" s="95" t="s">
        <v>2236</v>
      </c>
      <c r="Y325" s="248" t="s">
        <v>3782</v>
      </c>
      <c r="Z325" s="248" t="s">
        <v>2238</v>
      </c>
      <c r="AA325" s="248" t="s">
        <v>3783</v>
      </c>
      <c r="AD325" s="247">
        <v>1.34283284E8</v>
      </c>
      <c r="AE325" s="247">
        <v>4.59072796E8</v>
      </c>
      <c r="AF325" s="112"/>
      <c r="AG325" s="112"/>
      <c r="AH325" s="112"/>
      <c r="AI325" s="112"/>
      <c r="AJ325" s="112"/>
      <c r="AK325" s="112"/>
      <c r="AL325" s="247">
        <v>1.0</v>
      </c>
      <c r="AM325" s="95" t="s">
        <v>2240</v>
      </c>
      <c r="AN325" s="95" t="s">
        <v>2241</v>
      </c>
      <c r="AO325" s="95" t="s">
        <v>1637</v>
      </c>
      <c r="AP325" s="95" t="s">
        <v>1649</v>
      </c>
      <c r="AQ325" s="95" t="s">
        <v>1650</v>
      </c>
      <c r="AR325" s="95" t="s">
        <v>1651</v>
      </c>
      <c r="AT325" s="112"/>
      <c r="AU325" s="112"/>
      <c r="AV325" s="112"/>
      <c r="AW325" s="112"/>
      <c r="AX325" s="112"/>
    </row>
    <row r="326">
      <c r="A326" s="247">
        <v>1041720.0</v>
      </c>
      <c r="B326" s="95" t="s">
        <v>3784</v>
      </c>
      <c r="E326" s="247">
        <v>499922.0</v>
      </c>
      <c r="F326" s="95" t="s">
        <v>3785</v>
      </c>
      <c r="G326" s="95" t="s">
        <v>2231</v>
      </c>
      <c r="J326" s="247">
        <v>731.0</v>
      </c>
      <c r="K326" s="112"/>
      <c r="L326" s="112"/>
      <c r="M326" s="112"/>
      <c r="N326" s="112"/>
      <c r="O326" s="112"/>
      <c r="P326" s="112"/>
      <c r="Q326" s="95" t="s">
        <v>1638</v>
      </c>
      <c r="R326" s="112"/>
      <c r="S326" s="95" t="s">
        <v>2232</v>
      </c>
      <c r="U326" s="95" t="s">
        <v>2760</v>
      </c>
      <c r="V326" s="95" t="s">
        <v>2234</v>
      </c>
      <c r="W326" s="95" t="s">
        <v>2235</v>
      </c>
      <c r="X326" s="95" t="s">
        <v>2236</v>
      </c>
      <c r="Y326" s="248" t="s">
        <v>3786</v>
      </c>
      <c r="Z326" s="248" t="s">
        <v>2238</v>
      </c>
      <c r="AA326" s="248" t="s">
        <v>3787</v>
      </c>
      <c r="AD326" s="247">
        <v>1.34282899E8</v>
      </c>
      <c r="AE326" s="247">
        <v>4.59072754E8</v>
      </c>
      <c r="AF326" s="112"/>
      <c r="AG326" s="112"/>
      <c r="AH326" s="112"/>
      <c r="AI326" s="112"/>
      <c r="AJ326" s="112"/>
      <c r="AK326" s="112"/>
      <c r="AL326" s="247">
        <v>1.0</v>
      </c>
      <c r="AM326" s="95" t="s">
        <v>2240</v>
      </c>
      <c r="AN326" s="95" t="s">
        <v>2241</v>
      </c>
      <c r="AO326" s="95" t="s">
        <v>1637</v>
      </c>
      <c r="AP326" s="95" t="s">
        <v>1649</v>
      </c>
      <c r="AQ326" s="95" t="s">
        <v>1650</v>
      </c>
      <c r="AR326" s="95" t="s">
        <v>1651</v>
      </c>
      <c r="AT326" s="112"/>
      <c r="AU326" s="112"/>
      <c r="AV326" s="112"/>
      <c r="AW326" s="112"/>
      <c r="AX326" s="112"/>
    </row>
    <row r="327">
      <c r="A327" s="247">
        <v>1041763.0</v>
      </c>
      <c r="B327" s="95" t="s">
        <v>3788</v>
      </c>
      <c r="E327" s="247">
        <v>499946.0</v>
      </c>
      <c r="F327" s="95" t="s">
        <v>3789</v>
      </c>
      <c r="G327" s="95" t="s">
        <v>2231</v>
      </c>
      <c r="J327" s="247">
        <v>757.0</v>
      </c>
      <c r="K327" s="112"/>
      <c r="L327" s="112"/>
      <c r="M327" s="112"/>
      <c r="N327" s="112"/>
      <c r="O327" s="112"/>
      <c r="P327" s="112"/>
      <c r="Q327" s="95" t="s">
        <v>1638</v>
      </c>
      <c r="R327" s="112"/>
      <c r="S327" s="95" t="s">
        <v>2232</v>
      </c>
      <c r="U327" s="95" t="s">
        <v>2760</v>
      </c>
      <c r="V327" s="95" t="s">
        <v>2234</v>
      </c>
      <c r="W327" s="95" t="s">
        <v>2235</v>
      </c>
      <c r="X327" s="95" t="s">
        <v>2236</v>
      </c>
      <c r="Y327" s="248" t="s">
        <v>3790</v>
      </c>
      <c r="Z327" s="248" t="s">
        <v>2238</v>
      </c>
      <c r="AA327" s="248" t="s">
        <v>3791</v>
      </c>
      <c r="AD327" s="247">
        <v>1.34283191E8</v>
      </c>
      <c r="AE327" s="247">
        <v>4.59072778E8</v>
      </c>
      <c r="AF327" s="112"/>
      <c r="AG327" s="112"/>
      <c r="AH327" s="112"/>
      <c r="AI327" s="112"/>
      <c r="AJ327" s="112"/>
      <c r="AK327" s="112"/>
      <c r="AL327" s="247">
        <v>1.0</v>
      </c>
      <c r="AM327" s="95" t="s">
        <v>2240</v>
      </c>
      <c r="AN327" s="95" t="s">
        <v>2241</v>
      </c>
      <c r="AO327" s="95" t="s">
        <v>1637</v>
      </c>
      <c r="AP327" s="95" t="s">
        <v>1649</v>
      </c>
      <c r="AQ327" s="95" t="s">
        <v>1650</v>
      </c>
      <c r="AR327" s="95" t="s">
        <v>1651</v>
      </c>
      <c r="AT327" s="112"/>
      <c r="AU327" s="112"/>
      <c r="AV327" s="112"/>
      <c r="AW327" s="112"/>
      <c r="AX327" s="112"/>
    </row>
    <row r="328">
      <c r="A328" s="247">
        <v>1041793.0</v>
      </c>
      <c r="B328" s="95" t="s">
        <v>3792</v>
      </c>
      <c r="E328" s="247">
        <v>499962.0</v>
      </c>
      <c r="F328" s="95" t="s">
        <v>3793</v>
      </c>
      <c r="G328" s="95" t="s">
        <v>2231</v>
      </c>
      <c r="J328" s="247">
        <v>781.0</v>
      </c>
      <c r="K328" s="112"/>
      <c r="L328" s="112"/>
      <c r="M328" s="112"/>
      <c r="N328" s="112"/>
      <c r="O328" s="112"/>
      <c r="P328" s="112"/>
      <c r="Q328" s="95" t="s">
        <v>1638</v>
      </c>
      <c r="R328" s="112"/>
      <c r="S328" s="95" t="s">
        <v>2232</v>
      </c>
      <c r="U328" s="95" t="s">
        <v>2760</v>
      </c>
      <c r="V328" s="95" t="s">
        <v>2234</v>
      </c>
      <c r="W328" s="95" t="s">
        <v>2235</v>
      </c>
      <c r="X328" s="95" t="s">
        <v>2236</v>
      </c>
      <c r="Y328" s="248" t="s">
        <v>3794</v>
      </c>
      <c r="Z328" s="248" t="s">
        <v>2238</v>
      </c>
      <c r="AA328" s="248" t="s">
        <v>3795</v>
      </c>
      <c r="AD328" s="247">
        <v>1.34283029E8</v>
      </c>
      <c r="AE328" s="247">
        <v>4.59072794E8</v>
      </c>
      <c r="AF328" s="112"/>
      <c r="AG328" s="112"/>
      <c r="AH328" s="112"/>
      <c r="AI328" s="112"/>
      <c r="AJ328" s="112"/>
      <c r="AK328" s="112"/>
      <c r="AL328" s="247">
        <v>1.0</v>
      </c>
      <c r="AM328" s="95" t="s">
        <v>2240</v>
      </c>
      <c r="AN328" s="95" t="s">
        <v>2241</v>
      </c>
      <c r="AO328" s="95" t="s">
        <v>1637</v>
      </c>
      <c r="AP328" s="95" t="s">
        <v>1649</v>
      </c>
      <c r="AQ328" s="95" t="s">
        <v>1650</v>
      </c>
      <c r="AR328" s="95" t="s">
        <v>1651</v>
      </c>
      <c r="AT328" s="112"/>
      <c r="AU328" s="112"/>
      <c r="AV328" s="112"/>
      <c r="AW328" s="112"/>
      <c r="AX328" s="112"/>
    </row>
    <row r="329">
      <c r="A329" s="247">
        <v>1041769.0</v>
      </c>
      <c r="B329" s="95" t="s">
        <v>3796</v>
      </c>
      <c r="E329" s="247">
        <v>499949.0</v>
      </c>
      <c r="F329" s="95" t="s">
        <v>3797</v>
      </c>
      <c r="G329" s="95" t="s">
        <v>2231</v>
      </c>
      <c r="J329" s="247">
        <v>804.0</v>
      </c>
      <c r="K329" s="112"/>
      <c r="L329" s="112"/>
      <c r="M329" s="112"/>
      <c r="N329" s="112"/>
      <c r="O329" s="112"/>
      <c r="P329" s="112"/>
      <c r="Q329" s="95" t="s">
        <v>1638</v>
      </c>
      <c r="R329" s="112"/>
      <c r="S329" s="95" t="s">
        <v>2232</v>
      </c>
      <c r="U329" s="95" t="s">
        <v>2760</v>
      </c>
      <c r="V329" s="95" t="s">
        <v>2234</v>
      </c>
      <c r="W329" s="95" t="s">
        <v>2235</v>
      </c>
      <c r="X329" s="95" t="s">
        <v>2236</v>
      </c>
      <c r="Y329" s="248" t="s">
        <v>3798</v>
      </c>
      <c r="Z329" s="248" t="s">
        <v>2238</v>
      </c>
      <c r="AA329" s="248" t="s">
        <v>3799</v>
      </c>
      <c r="AD329" s="247">
        <v>1.34283239E8</v>
      </c>
      <c r="AE329" s="247">
        <v>4.59072781E8</v>
      </c>
      <c r="AF329" s="112"/>
      <c r="AG329" s="112"/>
      <c r="AH329" s="112"/>
      <c r="AI329" s="112"/>
      <c r="AJ329" s="112"/>
      <c r="AK329" s="112"/>
      <c r="AL329" s="247">
        <v>1.0</v>
      </c>
      <c r="AM329" s="95" t="s">
        <v>2240</v>
      </c>
      <c r="AN329" s="95" t="s">
        <v>2241</v>
      </c>
      <c r="AO329" s="95" t="s">
        <v>1637</v>
      </c>
      <c r="AP329" s="95" t="s">
        <v>1649</v>
      </c>
      <c r="AQ329" s="95" t="s">
        <v>1650</v>
      </c>
      <c r="AR329" s="95" t="s">
        <v>1651</v>
      </c>
      <c r="AT329" s="112"/>
      <c r="AU329" s="112"/>
      <c r="AV329" s="112"/>
      <c r="AW329" s="112"/>
      <c r="AX329" s="112"/>
    </row>
    <row r="330">
      <c r="A330" s="247">
        <v>1041801.0</v>
      </c>
      <c r="B330" s="95" t="s">
        <v>3800</v>
      </c>
      <c r="E330" s="247">
        <v>499966.0</v>
      </c>
      <c r="F330" s="95" t="s">
        <v>3801</v>
      </c>
      <c r="G330" s="95" t="s">
        <v>2231</v>
      </c>
      <c r="J330" s="247">
        <v>810.0</v>
      </c>
      <c r="K330" s="112"/>
      <c r="L330" s="112"/>
      <c r="M330" s="112"/>
      <c r="N330" s="112"/>
      <c r="O330" s="112"/>
      <c r="P330" s="112"/>
      <c r="Q330" s="95" t="s">
        <v>1638</v>
      </c>
      <c r="R330" s="112"/>
      <c r="S330" s="95" t="s">
        <v>2232</v>
      </c>
      <c r="U330" s="95" t="s">
        <v>2760</v>
      </c>
      <c r="V330" s="95" t="s">
        <v>2234</v>
      </c>
      <c r="W330" s="95" t="s">
        <v>2235</v>
      </c>
      <c r="X330" s="95" t="s">
        <v>2236</v>
      </c>
      <c r="Y330" s="248" t="s">
        <v>3802</v>
      </c>
      <c r="Z330" s="248" t="s">
        <v>2238</v>
      </c>
      <c r="AA330" s="248" t="s">
        <v>3803</v>
      </c>
      <c r="AD330" s="247">
        <v>1.3428298E8</v>
      </c>
      <c r="AE330" s="247">
        <v>4.59072798E8</v>
      </c>
      <c r="AF330" s="112"/>
      <c r="AG330" s="112"/>
      <c r="AH330" s="112"/>
      <c r="AI330" s="112"/>
      <c r="AJ330" s="112"/>
      <c r="AK330" s="112"/>
      <c r="AL330" s="247">
        <v>1.0</v>
      </c>
      <c r="AM330" s="95" t="s">
        <v>2240</v>
      </c>
      <c r="AN330" s="95" t="s">
        <v>2241</v>
      </c>
      <c r="AO330" s="95" t="s">
        <v>1637</v>
      </c>
      <c r="AP330" s="95" t="s">
        <v>1649</v>
      </c>
      <c r="AQ330" s="95" t="s">
        <v>1650</v>
      </c>
      <c r="AR330" s="95" t="s">
        <v>1651</v>
      </c>
      <c r="AT330" s="112"/>
      <c r="AU330" s="112"/>
      <c r="AV330" s="112"/>
      <c r="AW330" s="112"/>
      <c r="AX330" s="112"/>
    </row>
    <row r="331">
      <c r="A331" s="247">
        <v>1199263.0</v>
      </c>
      <c r="B331" s="95" t="s">
        <v>3804</v>
      </c>
      <c r="C331" s="95" t="s">
        <v>3805</v>
      </c>
      <c r="D331" s="95" t="s">
        <v>3806</v>
      </c>
      <c r="E331" s="247">
        <v>5.0175583E7</v>
      </c>
      <c r="F331" s="95" t="s">
        <v>3807</v>
      </c>
      <c r="G331" s="95" t="s">
        <v>2231</v>
      </c>
      <c r="J331" s="247">
        <v>815.0</v>
      </c>
      <c r="K331" s="112"/>
      <c r="L331" s="112"/>
      <c r="M331" s="112"/>
      <c r="N331" s="112"/>
      <c r="O331" s="112"/>
      <c r="P331" s="112"/>
      <c r="Q331" s="95" t="s">
        <v>1638</v>
      </c>
      <c r="R331" s="112"/>
      <c r="S331" s="95" t="s">
        <v>2263</v>
      </c>
      <c r="U331" s="95" t="s">
        <v>2264</v>
      </c>
      <c r="V331" s="95" t="s">
        <v>2265</v>
      </c>
      <c r="W331" s="95" t="s">
        <v>2266</v>
      </c>
      <c r="X331" s="95" t="s">
        <v>2267</v>
      </c>
      <c r="Y331" s="248" t="s">
        <v>3808</v>
      </c>
      <c r="Z331" s="248" t="s">
        <v>2238</v>
      </c>
      <c r="AA331" s="248" t="s">
        <v>3809</v>
      </c>
      <c r="AB331" s="95" t="s">
        <v>1542</v>
      </c>
      <c r="AC331" s="112"/>
      <c r="AD331" s="247">
        <v>7.1226662E7</v>
      </c>
      <c r="AE331" s="247">
        <v>1.04061276E8</v>
      </c>
      <c r="AF331" s="112"/>
      <c r="AG331" s="112"/>
      <c r="AH331" s="112"/>
      <c r="AI331" s="112"/>
      <c r="AJ331" s="112"/>
      <c r="AK331" s="112"/>
      <c r="AL331" s="247">
        <v>1.0</v>
      </c>
      <c r="AM331" s="95" t="s">
        <v>2240</v>
      </c>
      <c r="AN331" s="95" t="s">
        <v>2241</v>
      </c>
      <c r="AO331" s="95" t="s">
        <v>1637</v>
      </c>
      <c r="AP331" s="95" t="s">
        <v>1649</v>
      </c>
      <c r="AQ331" s="95" t="s">
        <v>1650</v>
      </c>
      <c r="AR331" s="95" t="s">
        <v>1651</v>
      </c>
      <c r="AT331" s="112"/>
      <c r="AU331" s="112"/>
      <c r="AV331" s="112"/>
      <c r="AW331" s="112"/>
      <c r="AX331" s="112"/>
    </row>
    <row r="332">
      <c r="A332" s="247">
        <v>1041844.0</v>
      </c>
      <c r="B332" s="95" t="s">
        <v>3810</v>
      </c>
      <c r="E332" s="247">
        <v>499988.0</v>
      </c>
      <c r="F332" s="95" t="s">
        <v>3811</v>
      </c>
      <c r="G332" s="95" t="s">
        <v>2231</v>
      </c>
      <c r="J332" s="247">
        <v>832.0</v>
      </c>
      <c r="K332" s="112"/>
      <c r="L332" s="112"/>
      <c r="M332" s="112"/>
      <c r="N332" s="112"/>
      <c r="O332" s="112"/>
      <c r="P332" s="112"/>
      <c r="Q332" s="95" t="s">
        <v>1638</v>
      </c>
      <c r="R332" s="112"/>
      <c r="S332" s="95" t="s">
        <v>2232</v>
      </c>
      <c r="U332" s="95" t="s">
        <v>2760</v>
      </c>
      <c r="V332" s="95" t="s">
        <v>2234</v>
      </c>
      <c r="W332" s="95" t="s">
        <v>2235</v>
      </c>
      <c r="X332" s="95" t="s">
        <v>2236</v>
      </c>
      <c r="Y332" s="248" t="s">
        <v>3812</v>
      </c>
      <c r="Z332" s="248" t="s">
        <v>2238</v>
      </c>
      <c r="AA332" s="248" t="s">
        <v>3813</v>
      </c>
      <c r="AD332" s="247">
        <v>1.34283059E8</v>
      </c>
      <c r="AE332" s="247">
        <v>4.5907282E8</v>
      </c>
      <c r="AF332" s="112"/>
      <c r="AG332" s="112"/>
      <c r="AH332" s="112"/>
      <c r="AI332" s="112"/>
      <c r="AJ332" s="112"/>
      <c r="AK332" s="112"/>
      <c r="AL332" s="247">
        <v>1.0</v>
      </c>
      <c r="AM332" s="95" t="s">
        <v>2240</v>
      </c>
      <c r="AN332" s="95" t="s">
        <v>2241</v>
      </c>
      <c r="AO332" s="95" t="s">
        <v>1637</v>
      </c>
      <c r="AP332" s="95" t="s">
        <v>1649</v>
      </c>
      <c r="AQ332" s="95" t="s">
        <v>1650</v>
      </c>
      <c r="AR332" s="95" t="s">
        <v>1651</v>
      </c>
      <c r="AT332" s="112"/>
      <c r="AU332" s="112"/>
      <c r="AV332" s="112"/>
      <c r="AW332" s="112"/>
      <c r="AX332" s="112"/>
    </row>
    <row r="333">
      <c r="A333" s="247">
        <v>1041751.0</v>
      </c>
      <c r="B333" s="95" t="s">
        <v>3814</v>
      </c>
      <c r="E333" s="247">
        <v>499938.0</v>
      </c>
      <c r="F333" s="95" t="s">
        <v>3815</v>
      </c>
      <c r="G333" s="95" t="s">
        <v>2231</v>
      </c>
      <c r="J333" s="247">
        <v>942.0</v>
      </c>
      <c r="K333" s="112"/>
      <c r="L333" s="112"/>
      <c r="M333" s="112"/>
      <c r="N333" s="112"/>
      <c r="O333" s="112"/>
      <c r="P333" s="112"/>
      <c r="Q333" s="95" t="s">
        <v>1638</v>
      </c>
      <c r="R333" s="112"/>
      <c r="S333" s="95" t="s">
        <v>2232</v>
      </c>
      <c r="U333" s="95" t="s">
        <v>2760</v>
      </c>
      <c r="V333" s="95" t="s">
        <v>2234</v>
      </c>
      <c r="W333" s="95" t="s">
        <v>2235</v>
      </c>
      <c r="X333" s="95" t="s">
        <v>2236</v>
      </c>
      <c r="Y333" s="248" t="s">
        <v>3816</v>
      </c>
      <c r="Z333" s="248" t="s">
        <v>2238</v>
      </c>
      <c r="AA333" s="248" t="s">
        <v>3817</v>
      </c>
      <c r="AD333" s="247">
        <v>1.34294158E8</v>
      </c>
      <c r="AE333" s="247">
        <v>4.5907277E8</v>
      </c>
      <c r="AF333" s="112"/>
      <c r="AG333" s="112"/>
      <c r="AH333" s="112"/>
      <c r="AI333" s="112"/>
      <c r="AJ333" s="112"/>
      <c r="AK333" s="112"/>
      <c r="AL333" s="247">
        <v>1.0</v>
      </c>
      <c r="AM333" s="95" t="s">
        <v>2240</v>
      </c>
      <c r="AN333" s="95" t="s">
        <v>2241</v>
      </c>
      <c r="AO333" s="95" t="s">
        <v>1637</v>
      </c>
      <c r="AP333" s="95" t="s">
        <v>1649</v>
      </c>
      <c r="AQ333" s="95" t="s">
        <v>1650</v>
      </c>
      <c r="AR333" s="95" t="s">
        <v>1651</v>
      </c>
      <c r="AT333" s="112"/>
      <c r="AU333" s="112"/>
      <c r="AV333" s="112"/>
      <c r="AW333" s="112"/>
      <c r="AX333" s="112"/>
    </row>
    <row r="334">
      <c r="A334" s="247">
        <v>1041734.0</v>
      </c>
      <c r="B334" s="95" t="s">
        <v>3818</v>
      </c>
      <c r="E334" s="247">
        <v>499929.0</v>
      </c>
      <c r="F334" s="95" t="s">
        <v>3819</v>
      </c>
      <c r="G334" s="95" t="s">
        <v>2231</v>
      </c>
      <c r="J334" s="247">
        <v>1150.0</v>
      </c>
      <c r="K334" s="112"/>
      <c r="L334" s="112"/>
      <c r="M334" s="112"/>
      <c r="N334" s="112"/>
      <c r="O334" s="112"/>
      <c r="P334" s="112"/>
      <c r="Q334" s="95" t="s">
        <v>1638</v>
      </c>
      <c r="R334" s="112"/>
      <c r="S334" s="95" t="s">
        <v>2232</v>
      </c>
      <c r="U334" s="95" t="s">
        <v>2760</v>
      </c>
      <c r="V334" s="95" t="s">
        <v>2234</v>
      </c>
      <c r="W334" s="95" t="s">
        <v>2235</v>
      </c>
      <c r="X334" s="95" t="s">
        <v>2236</v>
      </c>
      <c r="Y334" s="248" t="s">
        <v>3820</v>
      </c>
      <c r="Z334" s="248" t="s">
        <v>2238</v>
      </c>
      <c r="AA334" s="248" t="s">
        <v>3821</v>
      </c>
      <c r="AD334" s="247">
        <v>1.34294157E8</v>
      </c>
      <c r="AE334" s="247">
        <v>4.59072761E8</v>
      </c>
      <c r="AF334" s="112"/>
      <c r="AG334" s="112"/>
      <c r="AH334" s="112"/>
      <c r="AI334" s="112"/>
      <c r="AJ334" s="112"/>
      <c r="AK334" s="112"/>
      <c r="AL334" s="247">
        <v>1.0</v>
      </c>
      <c r="AM334" s="95" t="s">
        <v>2240</v>
      </c>
      <c r="AN334" s="95" t="s">
        <v>2241</v>
      </c>
      <c r="AO334" s="95" t="s">
        <v>1637</v>
      </c>
      <c r="AP334" s="95" t="s">
        <v>1649</v>
      </c>
      <c r="AQ334" s="95" t="s">
        <v>1650</v>
      </c>
      <c r="AR334" s="95" t="s">
        <v>1651</v>
      </c>
      <c r="AT334" s="112"/>
      <c r="AU334" s="112"/>
      <c r="AV334" s="112"/>
      <c r="AW334" s="112"/>
      <c r="AX334" s="112"/>
    </row>
    <row r="335">
      <c r="A335" s="247">
        <v>1041736.0</v>
      </c>
      <c r="B335" s="95" t="s">
        <v>3822</v>
      </c>
      <c r="E335" s="247">
        <v>499930.0</v>
      </c>
      <c r="F335" s="95" t="s">
        <v>3823</v>
      </c>
      <c r="G335" s="95" t="s">
        <v>2231</v>
      </c>
      <c r="J335" s="247">
        <v>1510.0</v>
      </c>
      <c r="K335" s="112"/>
      <c r="L335" s="112"/>
      <c r="M335" s="112"/>
      <c r="N335" s="112"/>
      <c r="O335" s="112"/>
      <c r="P335" s="112"/>
      <c r="Q335" s="95" t="s">
        <v>1638</v>
      </c>
      <c r="R335" s="112"/>
      <c r="S335" s="95" t="s">
        <v>2232</v>
      </c>
      <c r="U335" s="95" t="s">
        <v>2760</v>
      </c>
      <c r="V335" s="95" t="s">
        <v>2234</v>
      </c>
      <c r="W335" s="95" t="s">
        <v>2235</v>
      </c>
      <c r="X335" s="95" t="s">
        <v>2236</v>
      </c>
      <c r="Y335" s="248" t="s">
        <v>3824</v>
      </c>
      <c r="Z335" s="248" t="s">
        <v>2238</v>
      </c>
      <c r="AA335" s="248" t="s">
        <v>3825</v>
      </c>
      <c r="AD335" s="247">
        <v>1.3428307E8</v>
      </c>
      <c r="AE335" s="247">
        <v>4.59072762E8</v>
      </c>
      <c r="AF335" s="112"/>
      <c r="AG335" s="112"/>
      <c r="AH335" s="112"/>
      <c r="AI335" s="112"/>
      <c r="AJ335" s="112"/>
      <c r="AK335" s="112"/>
      <c r="AL335" s="247">
        <v>1.0</v>
      </c>
      <c r="AM335" s="95" t="s">
        <v>2240</v>
      </c>
      <c r="AN335" s="95" t="s">
        <v>2241</v>
      </c>
      <c r="AO335" s="95" t="s">
        <v>1637</v>
      </c>
      <c r="AP335" s="95" t="s">
        <v>1649</v>
      </c>
      <c r="AQ335" s="95" t="s">
        <v>1650</v>
      </c>
      <c r="AR335" s="95" t="s">
        <v>1651</v>
      </c>
      <c r="AT335" s="112"/>
      <c r="AU335" s="112"/>
      <c r="AV335" s="112"/>
      <c r="AW335" s="112"/>
      <c r="AX335" s="112"/>
    </row>
    <row r="336">
      <c r="A336" s="247">
        <v>1041718.0</v>
      </c>
      <c r="B336" s="95" t="s">
        <v>3826</v>
      </c>
      <c r="E336" s="247">
        <v>499921.0</v>
      </c>
      <c r="F336" s="95" t="s">
        <v>3827</v>
      </c>
      <c r="G336" s="95" t="s">
        <v>2231</v>
      </c>
      <c r="J336" s="247">
        <v>1770.0</v>
      </c>
      <c r="K336" s="112"/>
      <c r="L336" s="112"/>
      <c r="M336" s="112"/>
      <c r="N336" s="112"/>
      <c r="O336" s="112"/>
      <c r="P336" s="112"/>
      <c r="Q336" s="95" t="s">
        <v>1638</v>
      </c>
      <c r="R336" s="112"/>
      <c r="S336" s="95" t="s">
        <v>2232</v>
      </c>
      <c r="U336" s="95" t="s">
        <v>2760</v>
      </c>
      <c r="V336" s="95" t="s">
        <v>2234</v>
      </c>
      <c r="W336" s="95" t="s">
        <v>2235</v>
      </c>
      <c r="X336" s="95" t="s">
        <v>2236</v>
      </c>
      <c r="Y336" s="248" t="s">
        <v>3828</v>
      </c>
      <c r="Z336" s="248" t="s">
        <v>2238</v>
      </c>
      <c r="AA336" s="248" t="s">
        <v>3829</v>
      </c>
      <c r="AD336" s="247">
        <v>1.34282868E8</v>
      </c>
      <c r="AE336" s="247">
        <v>4.59072753E8</v>
      </c>
      <c r="AF336" s="112"/>
      <c r="AG336" s="112"/>
      <c r="AH336" s="112"/>
      <c r="AI336" s="112"/>
      <c r="AJ336" s="112"/>
      <c r="AK336" s="112"/>
      <c r="AL336" s="247">
        <v>1.0</v>
      </c>
      <c r="AM336" s="95" t="s">
        <v>2240</v>
      </c>
      <c r="AN336" s="95" t="s">
        <v>2241</v>
      </c>
      <c r="AO336" s="95" t="s">
        <v>1637</v>
      </c>
      <c r="AP336" s="95" t="s">
        <v>1649</v>
      </c>
      <c r="AQ336" s="95" t="s">
        <v>1650</v>
      </c>
      <c r="AR336" s="95" t="s">
        <v>1651</v>
      </c>
      <c r="AT336" s="112"/>
      <c r="AU336" s="112"/>
      <c r="AV336" s="112"/>
      <c r="AW336" s="112"/>
      <c r="AX336" s="112"/>
    </row>
    <row r="337">
      <c r="A337" s="247">
        <v>1041722.0</v>
      </c>
      <c r="B337" s="95" t="s">
        <v>3830</v>
      </c>
      <c r="E337" s="247">
        <v>499923.0</v>
      </c>
      <c r="F337" s="95" t="s">
        <v>3831</v>
      </c>
      <c r="G337" s="95" t="s">
        <v>2231</v>
      </c>
      <c r="J337" s="247">
        <v>1860.0</v>
      </c>
      <c r="K337" s="112"/>
      <c r="L337" s="112"/>
      <c r="M337" s="112"/>
      <c r="N337" s="112"/>
      <c r="O337" s="112"/>
      <c r="P337" s="112"/>
      <c r="Q337" s="95" t="s">
        <v>1638</v>
      </c>
      <c r="R337" s="112"/>
      <c r="S337" s="95" t="s">
        <v>2232</v>
      </c>
      <c r="U337" s="95" t="s">
        <v>2760</v>
      </c>
      <c r="V337" s="95" t="s">
        <v>2234</v>
      </c>
      <c r="W337" s="95" t="s">
        <v>2235</v>
      </c>
      <c r="X337" s="95" t="s">
        <v>2236</v>
      </c>
      <c r="Y337" s="248" t="s">
        <v>3832</v>
      </c>
      <c r="Z337" s="248" t="s">
        <v>2238</v>
      </c>
      <c r="AA337" s="248" t="s">
        <v>3833</v>
      </c>
      <c r="AD337" s="247">
        <v>1.34283055E8</v>
      </c>
      <c r="AE337" s="247">
        <v>4.59072755E8</v>
      </c>
      <c r="AF337" s="112"/>
      <c r="AG337" s="112"/>
      <c r="AH337" s="112"/>
      <c r="AI337" s="112"/>
      <c r="AJ337" s="112"/>
      <c r="AK337" s="112"/>
      <c r="AL337" s="247">
        <v>1.0</v>
      </c>
      <c r="AM337" s="95" t="s">
        <v>2240</v>
      </c>
      <c r="AN337" s="95" t="s">
        <v>2241</v>
      </c>
      <c r="AO337" s="95" t="s">
        <v>1637</v>
      </c>
      <c r="AP337" s="95" t="s">
        <v>1649</v>
      </c>
      <c r="AQ337" s="95" t="s">
        <v>1650</v>
      </c>
      <c r="AR337" s="95" t="s">
        <v>1651</v>
      </c>
      <c r="AT337" s="112"/>
      <c r="AU337" s="112"/>
      <c r="AV337" s="112"/>
      <c r="AW337" s="112"/>
      <c r="AX337" s="112"/>
    </row>
    <row r="338">
      <c r="A338" s="247">
        <v>823342.0</v>
      </c>
      <c r="B338" s="95" t="s">
        <v>3834</v>
      </c>
      <c r="C338" s="95" t="s">
        <v>3835</v>
      </c>
      <c r="D338" s="95" t="s">
        <v>3836</v>
      </c>
      <c r="E338" s="247">
        <v>412854.0</v>
      </c>
      <c r="F338" s="95" t="s">
        <v>3837</v>
      </c>
      <c r="G338" s="95" t="s">
        <v>2231</v>
      </c>
      <c r="J338" s="247">
        <v>5500.0</v>
      </c>
      <c r="K338" s="112"/>
      <c r="L338" s="112"/>
      <c r="M338" s="112"/>
      <c r="N338" s="112"/>
      <c r="O338" s="112"/>
      <c r="P338" s="112"/>
      <c r="Q338" s="95" t="s">
        <v>1638</v>
      </c>
      <c r="R338" s="112"/>
      <c r="S338" s="95" t="s">
        <v>3285</v>
      </c>
      <c r="U338" s="95" t="s">
        <v>3286</v>
      </c>
      <c r="V338" s="95" t="s">
        <v>3287</v>
      </c>
      <c r="W338" s="95" t="s">
        <v>3288</v>
      </c>
      <c r="X338" s="95" t="s">
        <v>3289</v>
      </c>
      <c r="Y338" s="248" t="s">
        <v>3838</v>
      </c>
      <c r="Z338" s="248" t="s">
        <v>2238</v>
      </c>
      <c r="AA338" s="248" t="s">
        <v>3839</v>
      </c>
      <c r="AL338" s="247">
        <v>1.0</v>
      </c>
      <c r="AM338" s="95" t="s">
        <v>2240</v>
      </c>
      <c r="AN338" s="95" t="s">
        <v>2241</v>
      </c>
      <c r="AO338" s="95" t="s">
        <v>1637</v>
      </c>
      <c r="AP338" s="95" t="s">
        <v>1649</v>
      </c>
      <c r="AQ338" s="95" t="s">
        <v>1650</v>
      </c>
      <c r="AR338" s="95" t="s">
        <v>1651</v>
      </c>
      <c r="AT338" s="112"/>
      <c r="AU338" s="112"/>
      <c r="AV338" s="112"/>
      <c r="AW338" s="112"/>
      <c r="AX338" s="112"/>
    </row>
    <row r="339">
      <c r="A339" s="247">
        <v>886725.0</v>
      </c>
      <c r="B339" s="95" t="s">
        <v>3834</v>
      </c>
      <c r="C339" s="95" t="s">
        <v>3835</v>
      </c>
      <c r="D339" s="95" t="s">
        <v>3836</v>
      </c>
      <c r="E339" s="247">
        <v>412854.0</v>
      </c>
      <c r="F339" s="95" t="s">
        <v>3837</v>
      </c>
      <c r="G339" s="95" t="s">
        <v>2231</v>
      </c>
      <c r="J339" s="247">
        <v>5500.0</v>
      </c>
      <c r="K339" s="112"/>
      <c r="L339" s="112"/>
      <c r="M339" s="112"/>
      <c r="N339" s="112"/>
      <c r="O339" s="112"/>
      <c r="P339" s="112"/>
      <c r="Q339" s="95" t="s">
        <v>1638</v>
      </c>
      <c r="R339" s="112"/>
      <c r="S339" s="95" t="s">
        <v>3346</v>
      </c>
      <c r="U339" s="95" t="s">
        <v>3347</v>
      </c>
      <c r="V339" s="95" t="s">
        <v>3348</v>
      </c>
      <c r="W339" s="95" t="s">
        <v>3288</v>
      </c>
      <c r="X339" s="95" t="s">
        <v>3349</v>
      </c>
      <c r="Y339" s="248" t="s">
        <v>3838</v>
      </c>
      <c r="Z339" s="248" t="s">
        <v>2238</v>
      </c>
      <c r="AA339" s="248" t="s">
        <v>3839</v>
      </c>
      <c r="AL339" s="247">
        <v>1.0</v>
      </c>
      <c r="AM339" s="95" t="s">
        <v>2240</v>
      </c>
      <c r="AN339" s="95" t="s">
        <v>2241</v>
      </c>
      <c r="AO339" s="95" t="s">
        <v>1637</v>
      </c>
      <c r="AP339" s="95" t="s">
        <v>1649</v>
      </c>
      <c r="AQ339" s="95" t="s">
        <v>1650</v>
      </c>
      <c r="AR339" s="95" t="s">
        <v>1651</v>
      </c>
      <c r="AT339" s="112"/>
      <c r="AU339" s="112"/>
      <c r="AV339" s="112"/>
      <c r="AW339" s="112"/>
      <c r="AX339" s="112"/>
    </row>
    <row r="340">
      <c r="A340" s="247">
        <v>823312.0</v>
      </c>
      <c r="B340" s="95" t="s">
        <v>3840</v>
      </c>
      <c r="C340" s="95" t="s">
        <v>3841</v>
      </c>
      <c r="D340" s="95" t="s">
        <v>3842</v>
      </c>
      <c r="E340" s="247">
        <v>412844.0</v>
      </c>
      <c r="F340" s="95" t="s">
        <v>3843</v>
      </c>
      <c r="G340" s="95" t="s">
        <v>2231</v>
      </c>
      <c r="J340" s="247">
        <v>5500.0</v>
      </c>
      <c r="K340" s="112"/>
      <c r="L340" s="112"/>
      <c r="M340" s="112"/>
      <c r="N340" s="112"/>
      <c r="O340" s="112"/>
      <c r="P340" s="112"/>
      <c r="Q340" s="95" t="s">
        <v>1638</v>
      </c>
      <c r="R340" s="112"/>
      <c r="S340" s="95" t="s">
        <v>3285</v>
      </c>
      <c r="U340" s="95" t="s">
        <v>3286</v>
      </c>
      <c r="V340" s="95" t="s">
        <v>3287</v>
      </c>
      <c r="W340" s="95" t="s">
        <v>3288</v>
      </c>
      <c r="X340" s="95" t="s">
        <v>3289</v>
      </c>
      <c r="Y340" s="248" t="s">
        <v>3844</v>
      </c>
      <c r="Z340" s="248" t="s">
        <v>2238</v>
      </c>
      <c r="AA340" s="248" t="s">
        <v>3845</v>
      </c>
      <c r="AL340" s="247">
        <v>1.0</v>
      </c>
      <c r="AM340" s="95" t="s">
        <v>2240</v>
      </c>
      <c r="AN340" s="95" t="s">
        <v>2241</v>
      </c>
      <c r="AO340" s="95" t="s">
        <v>1637</v>
      </c>
      <c r="AP340" s="95" t="s">
        <v>1649</v>
      </c>
      <c r="AQ340" s="95" t="s">
        <v>1650</v>
      </c>
      <c r="AR340" s="95" t="s">
        <v>1651</v>
      </c>
      <c r="AT340" s="112"/>
      <c r="AU340" s="112"/>
      <c r="AV340" s="112"/>
      <c r="AW340" s="112"/>
      <c r="AX340" s="112"/>
    </row>
    <row r="341">
      <c r="A341" s="247">
        <v>594177.0</v>
      </c>
      <c r="B341" s="95" t="s">
        <v>3846</v>
      </c>
      <c r="C341" s="95" t="s">
        <v>3847</v>
      </c>
      <c r="D341" s="95" t="s">
        <v>3848</v>
      </c>
      <c r="E341" s="247">
        <v>309715.0</v>
      </c>
      <c r="F341" s="95" t="s">
        <v>3849</v>
      </c>
      <c r="G341" s="95" t="s">
        <v>2231</v>
      </c>
      <c r="J341" s="247">
        <v>5500.0</v>
      </c>
      <c r="K341" s="112"/>
      <c r="L341" s="112"/>
      <c r="M341" s="112"/>
      <c r="N341" s="112"/>
      <c r="O341" s="112"/>
      <c r="P341" s="112"/>
      <c r="Q341" s="95" t="s">
        <v>1638</v>
      </c>
      <c r="R341" s="112"/>
      <c r="S341" s="95" t="s">
        <v>2829</v>
      </c>
      <c r="U341" s="95" t="s">
        <v>2830</v>
      </c>
      <c r="V341" s="95" t="s">
        <v>2831</v>
      </c>
      <c r="W341" s="95" t="s">
        <v>2832</v>
      </c>
      <c r="X341" s="95" t="s">
        <v>2833</v>
      </c>
      <c r="Y341" s="248" t="s">
        <v>3850</v>
      </c>
      <c r="Z341" s="248" t="s">
        <v>2238</v>
      </c>
      <c r="AA341" s="248" t="s">
        <v>3851</v>
      </c>
      <c r="AD341" s="247">
        <v>1.18115164E8</v>
      </c>
      <c r="AE341" s="247">
        <v>3.82365776E8</v>
      </c>
      <c r="AF341" s="112"/>
      <c r="AG341" s="112"/>
      <c r="AH341" s="112"/>
      <c r="AI341" s="112"/>
      <c r="AJ341" s="112"/>
      <c r="AK341" s="112"/>
      <c r="AL341" s="247">
        <v>1.0</v>
      </c>
      <c r="AM341" s="95" t="s">
        <v>2240</v>
      </c>
      <c r="AN341" s="95" t="s">
        <v>2241</v>
      </c>
      <c r="AO341" s="95" t="s">
        <v>1637</v>
      </c>
      <c r="AP341" s="95" t="s">
        <v>1649</v>
      </c>
      <c r="AQ341" s="95" t="s">
        <v>1650</v>
      </c>
      <c r="AR341" s="95" t="s">
        <v>1651</v>
      </c>
      <c r="AT341" s="112"/>
      <c r="AU341" s="112"/>
      <c r="AV341" s="112"/>
      <c r="AW341" s="112"/>
      <c r="AX341" s="112"/>
    </row>
    <row r="342">
      <c r="A342" s="247">
        <v>594174.0</v>
      </c>
      <c r="B342" s="95" t="s">
        <v>3852</v>
      </c>
      <c r="C342" s="95" t="s">
        <v>3853</v>
      </c>
      <c r="D342" s="95" t="s">
        <v>3854</v>
      </c>
      <c r="E342" s="247">
        <v>309714.0</v>
      </c>
      <c r="F342" s="95" t="s">
        <v>3855</v>
      </c>
      <c r="G342" s="95" t="s">
        <v>2231</v>
      </c>
      <c r="J342" s="247">
        <v>5500.0</v>
      </c>
      <c r="K342" s="112"/>
      <c r="L342" s="112"/>
      <c r="M342" s="112"/>
      <c r="N342" s="112"/>
      <c r="O342" s="112"/>
      <c r="P342" s="112"/>
      <c r="Q342" s="95" t="s">
        <v>1638</v>
      </c>
      <c r="R342" s="112"/>
      <c r="S342" s="95" t="s">
        <v>2829</v>
      </c>
      <c r="U342" s="95" t="s">
        <v>2830</v>
      </c>
      <c r="V342" s="95" t="s">
        <v>2831</v>
      </c>
      <c r="W342" s="95" t="s">
        <v>2832</v>
      </c>
      <c r="X342" s="95" t="s">
        <v>2833</v>
      </c>
      <c r="Y342" s="248" t="s">
        <v>3856</v>
      </c>
      <c r="Z342" s="248" t="s">
        <v>2238</v>
      </c>
      <c r="AA342" s="248" t="s">
        <v>3857</v>
      </c>
      <c r="AD342" s="247">
        <v>1.18114754E8</v>
      </c>
      <c r="AE342" s="247">
        <v>3.82365775E8</v>
      </c>
      <c r="AF342" s="112"/>
      <c r="AG342" s="112"/>
      <c r="AH342" s="112"/>
      <c r="AI342" s="112"/>
      <c r="AJ342" s="112"/>
      <c r="AK342" s="112"/>
      <c r="AL342" s="247">
        <v>1.0</v>
      </c>
      <c r="AM342" s="95" t="s">
        <v>2240</v>
      </c>
      <c r="AN342" s="95" t="s">
        <v>2241</v>
      </c>
      <c r="AO342" s="95" t="s">
        <v>1637</v>
      </c>
      <c r="AP342" s="95" t="s">
        <v>1649</v>
      </c>
      <c r="AQ342" s="95" t="s">
        <v>1650</v>
      </c>
      <c r="AR342" s="95" t="s">
        <v>1651</v>
      </c>
      <c r="AT342" s="112"/>
      <c r="AU342" s="112"/>
      <c r="AV342" s="112"/>
      <c r="AW342" s="112"/>
      <c r="AX342" s="112"/>
    </row>
    <row r="343">
      <c r="A343" s="247">
        <v>594171.0</v>
      </c>
      <c r="B343" s="95" t="s">
        <v>3858</v>
      </c>
      <c r="C343" s="95" t="s">
        <v>3859</v>
      </c>
      <c r="D343" s="95" t="s">
        <v>3860</v>
      </c>
      <c r="E343" s="247">
        <v>309713.0</v>
      </c>
      <c r="F343" s="95" t="s">
        <v>3861</v>
      </c>
      <c r="G343" s="95" t="s">
        <v>2231</v>
      </c>
      <c r="J343" s="247">
        <v>5500.0</v>
      </c>
      <c r="K343" s="112"/>
      <c r="L343" s="112"/>
      <c r="M343" s="112"/>
      <c r="N343" s="112"/>
      <c r="O343" s="112"/>
      <c r="P343" s="112"/>
      <c r="Q343" s="95" t="s">
        <v>1638</v>
      </c>
      <c r="R343" s="112"/>
      <c r="S343" s="95" t="s">
        <v>2829</v>
      </c>
      <c r="U343" s="95" t="s">
        <v>2830</v>
      </c>
      <c r="V343" s="95" t="s">
        <v>2831</v>
      </c>
      <c r="W343" s="95" t="s">
        <v>2832</v>
      </c>
      <c r="X343" s="95" t="s">
        <v>2833</v>
      </c>
      <c r="Y343" s="248" t="s">
        <v>3862</v>
      </c>
      <c r="Z343" s="248" t="s">
        <v>2238</v>
      </c>
      <c r="AA343" s="248" t="s">
        <v>3863</v>
      </c>
      <c r="AD343" s="247">
        <v>1.18115352E8</v>
      </c>
      <c r="AE343" s="247">
        <v>3.82365774E8</v>
      </c>
      <c r="AF343" s="112"/>
      <c r="AG343" s="112"/>
      <c r="AH343" s="112"/>
      <c r="AI343" s="112"/>
      <c r="AJ343" s="112"/>
      <c r="AK343" s="112"/>
      <c r="AL343" s="247">
        <v>1.0</v>
      </c>
      <c r="AM343" s="95" t="s">
        <v>2240</v>
      </c>
      <c r="AN343" s="95" t="s">
        <v>2241</v>
      </c>
      <c r="AO343" s="95" t="s">
        <v>1637</v>
      </c>
      <c r="AP343" s="95" t="s">
        <v>1649</v>
      </c>
      <c r="AQ343" s="95" t="s">
        <v>1650</v>
      </c>
      <c r="AR343" s="95" t="s">
        <v>1651</v>
      </c>
      <c r="AT343" s="112"/>
      <c r="AU343" s="112"/>
      <c r="AV343" s="112"/>
      <c r="AW343" s="112"/>
      <c r="AX343" s="112"/>
    </row>
    <row r="344">
      <c r="A344" s="247">
        <v>886695.0</v>
      </c>
      <c r="B344" s="95" t="s">
        <v>3840</v>
      </c>
      <c r="C344" s="95" t="s">
        <v>3841</v>
      </c>
      <c r="D344" s="95" t="s">
        <v>3842</v>
      </c>
      <c r="E344" s="247">
        <v>412844.0</v>
      </c>
      <c r="F344" s="95" t="s">
        <v>3843</v>
      </c>
      <c r="G344" s="95" t="s">
        <v>2231</v>
      </c>
      <c r="J344" s="247">
        <v>5500.0</v>
      </c>
      <c r="K344" s="112"/>
      <c r="L344" s="112"/>
      <c r="M344" s="112"/>
      <c r="N344" s="112"/>
      <c r="O344" s="112"/>
      <c r="P344" s="112"/>
      <c r="Q344" s="95" t="s">
        <v>1638</v>
      </c>
      <c r="R344" s="112"/>
      <c r="S344" s="95" t="s">
        <v>3346</v>
      </c>
      <c r="U344" s="95" t="s">
        <v>3347</v>
      </c>
      <c r="V344" s="95" t="s">
        <v>3348</v>
      </c>
      <c r="W344" s="95" t="s">
        <v>3288</v>
      </c>
      <c r="X344" s="95" t="s">
        <v>3349</v>
      </c>
      <c r="Y344" s="248" t="s">
        <v>3844</v>
      </c>
      <c r="Z344" s="248" t="s">
        <v>2238</v>
      </c>
      <c r="AA344" s="248" t="s">
        <v>3845</v>
      </c>
      <c r="AL344" s="247">
        <v>1.0</v>
      </c>
      <c r="AM344" s="95" t="s">
        <v>2240</v>
      </c>
      <c r="AN344" s="95" t="s">
        <v>2241</v>
      </c>
      <c r="AO344" s="95" t="s">
        <v>1637</v>
      </c>
      <c r="AP344" s="95" t="s">
        <v>1649</v>
      </c>
      <c r="AQ344" s="95" t="s">
        <v>1650</v>
      </c>
      <c r="AR344" s="95" t="s">
        <v>1651</v>
      </c>
      <c r="AT344" s="112"/>
      <c r="AU344" s="112"/>
      <c r="AV344" s="112"/>
      <c r="AW344" s="112"/>
      <c r="AX344" s="112"/>
    </row>
  </sheetData>
  <mergeCells count="1453">
    <mergeCell ref="B251:D251"/>
    <mergeCell ref="B252:D252"/>
    <mergeCell ref="B253:D253"/>
    <mergeCell ref="B254:D254"/>
    <mergeCell ref="B255:D255"/>
    <mergeCell ref="B256:D256"/>
    <mergeCell ref="B257:D257"/>
    <mergeCell ref="B258:D258"/>
    <mergeCell ref="B259:D259"/>
    <mergeCell ref="B260:D260"/>
    <mergeCell ref="B261:D261"/>
    <mergeCell ref="B262:D262"/>
    <mergeCell ref="B263:D263"/>
    <mergeCell ref="B264:D264"/>
    <mergeCell ref="G246:I246"/>
    <mergeCell ref="G247:I247"/>
    <mergeCell ref="G242:I242"/>
    <mergeCell ref="G243:I243"/>
    <mergeCell ref="G244:I244"/>
    <mergeCell ref="B245:D245"/>
    <mergeCell ref="G245:I245"/>
    <mergeCell ref="B246:D246"/>
    <mergeCell ref="B247:D247"/>
    <mergeCell ref="B248:D248"/>
    <mergeCell ref="G248:I248"/>
    <mergeCell ref="B249:D249"/>
    <mergeCell ref="G249:I249"/>
    <mergeCell ref="B250:D250"/>
    <mergeCell ref="G250:I250"/>
    <mergeCell ref="G251:I251"/>
    <mergeCell ref="G252:I252"/>
    <mergeCell ref="G253:I253"/>
    <mergeCell ref="G254:I254"/>
    <mergeCell ref="G255:I255"/>
    <mergeCell ref="G256:I256"/>
    <mergeCell ref="G257:I257"/>
    <mergeCell ref="G258:I258"/>
    <mergeCell ref="G259:I259"/>
    <mergeCell ref="G260:I260"/>
    <mergeCell ref="G261:I261"/>
    <mergeCell ref="G262:I262"/>
    <mergeCell ref="G263:I263"/>
    <mergeCell ref="G264:I264"/>
    <mergeCell ref="G265:I265"/>
    <mergeCell ref="G266:I266"/>
    <mergeCell ref="G267:I267"/>
    <mergeCell ref="G268:I268"/>
    <mergeCell ref="G269:I269"/>
    <mergeCell ref="G270:I270"/>
    <mergeCell ref="G271:I271"/>
    <mergeCell ref="G272:I272"/>
    <mergeCell ref="G273:I273"/>
    <mergeCell ref="G274:I274"/>
    <mergeCell ref="G275:I275"/>
    <mergeCell ref="G276:I276"/>
    <mergeCell ref="G277:I277"/>
    <mergeCell ref="G278:I278"/>
    <mergeCell ref="G279:I279"/>
    <mergeCell ref="G329:I329"/>
    <mergeCell ref="G330:I330"/>
    <mergeCell ref="G331:I331"/>
    <mergeCell ref="G332:I332"/>
    <mergeCell ref="G333:I333"/>
    <mergeCell ref="G334:I334"/>
    <mergeCell ref="G335:I335"/>
    <mergeCell ref="G343:I343"/>
    <mergeCell ref="G344:I344"/>
    <mergeCell ref="G336:I336"/>
    <mergeCell ref="G337:I337"/>
    <mergeCell ref="G338:I338"/>
    <mergeCell ref="G339:I339"/>
    <mergeCell ref="G340:I340"/>
    <mergeCell ref="G341:I341"/>
    <mergeCell ref="G342:I342"/>
    <mergeCell ref="G280:I280"/>
    <mergeCell ref="G281:I281"/>
    <mergeCell ref="G282:I282"/>
    <mergeCell ref="G283:I283"/>
    <mergeCell ref="G284:I284"/>
    <mergeCell ref="G285:I285"/>
    <mergeCell ref="G286:I286"/>
    <mergeCell ref="G287:I287"/>
    <mergeCell ref="G288:I288"/>
    <mergeCell ref="G289:I289"/>
    <mergeCell ref="G290:I290"/>
    <mergeCell ref="G291:I291"/>
    <mergeCell ref="G292:I292"/>
    <mergeCell ref="G293:I293"/>
    <mergeCell ref="G294:I294"/>
    <mergeCell ref="G295:I295"/>
    <mergeCell ref="G296:I296"/>
    <mergeCell ref="G297:I297"/>
    <mergeCell ref="G298:I298"/>
    <mergeCell ref="G299:I299"/>
    <mergeCell ref="G300:I300"/>
    <mergeCell ref="G301:I301"/>
    <mergeCell ref="G302:I302"/>
    <mergeCell ref="G303:I303"/>
    <mergeCell ref="G304:I304"/>
    <mergeCell ref="G305:I305"/>
    <mergeCell ref="G306:I306"/>
    <mergeCell ref="G307:I307"/>
    <mergeCell ref="G308:I308"/>
    <mergeCell ref="G309:I309"/>
    <mergeCell ref="G310:I310"/>
    <mergeCell ref="G311:I311"/>
    <mergeCell ref="G312:I312"/>
    <mergeCell ref="G313:I313"/>
    <mergeCell ref="G314:I314"/>
    <mergeCell ref="G315:I315"/>
    <mergeCell ref="G316:I316"/>
    <mergeCell ref="G317:I317"/>
    <mergeCell ref="G318:I318"/>
    <mergeCell ref="G319:I319"/>
    <mergeCell ref="G320:I320"/>
    <mergeCell ref="G321:I321"/>
    <mergeCell ref="G322:I322"/>
    <mergeCell ref="G323:I323"/>
    <mergeCell ref="G324:I324"/>
    <mergeCell ref="G325:I325"/>
    <mergeCell ref="G326:I326"/>
    <mergeCell ref="G327:I327"/>
    <mergeCell ref="G328:I328"/>
    <mergeCell ref="B211:D211"/>
    <mergeCell ref="B212:D212"/>
    <mergeCell ref="B213:D213"/>
    <mergeCell ref="G212:I212"/>
    <mergeCell ref="G213:I213"/>
    <mergeCell ref="G206:I206"/>
    <mergeCell ref="G207:I207"/>
    <mergeCell ref="B208:D208"/>
    <mergeCell ref="G208:I208"/>
    <mergeCell ref="B209:D209"/>
    <mergeCell ref="G209:I209"/>
    <mergeCell ref="G211:I211"/>
    <mergeCell ref="S205:T205"/>
    <mergeCell ref="S206:T206"/>
    <mergeCell ref="S208:T208"/>
    <mergeCell ref="S209:T209"/>
    <mergeCell ref="S210:T210"/>
    <mergeCell ref="S211:T211"/>
    <mergeCell ref="S212:T212"/>
    <mergeCell ref="S224:T224"/>
    <mergeCell ref="S225:T225"/>
    <mergeCell ref="S226:T226"/>
    <mergeCell ref="S213:T213"/>
    <mergeCell ref="S214:T214"/>
    <mergeCell ref="S215:T215"/>
    <mergeCell ref="S216:T216"/>
    <mergeCell ref="S217:T217"/>
    <mergeCell ref="S218:T218"/>
    <mergeCell ref="S219:T219"/>
    <mergeCell ref="S165:T165"/>
    <mergeCell ref="S166:T166"/>
    <mergeCell ref="S167:T167"/>
    <mergeCell ref="S168:T168"/>
    <mergeCell ref="S169:T169"/>
    <mergeCell ref="S170:T170"/>
    <mergeCell ref="S171:T171"/>
    <mergeCell ref="S172:T172"/>
    <mergeCell ref="S173:T173"/>
    <mergeCell ref="S174:T174"/>
    <mergeCell ref="S175:T175"/>
    <mergeCell ref="S176:T176"/>
    <mergeCell ref="S177:T177"/>
    <mergeCell ref="S178:T178"/>
    <mergeCell ref="S179:T179"/>
    <mergeCell ref="S180:T180"/>
    <mergeCell ref="S181:T181"/>
    <mergeCell ref="S182:T182"/>
    <mergeCell ref="S183:T183"/>
    <mergeCell ref="S184:T184"/>
    <mergeCell ref="S185:T185"/>
    <mergeCell ref="S186:T186"/>
    <mergeCell ref="S187:T187"/>
    <mergeCell ref="S188:T188"/>
    <mergeCell ref="S189:T189"/>
    <mergeCell ref="S190:T190"/>
    <mergeCell ref="S191:T191"/>
    <mergeCell ref="S192:T192"/>
    <mergeCell ref="S193:T193"/>
    <mergeCell ref="S194:T194"/>
    <mergeCell ref="S195:T195"/>
    <mergeCell ref="S196:T196"/>
    <mergeCell ref="S197:T197"/>
    <mergeCell ref="S198:T198"/>
    <mergeCell ref="S199:T199"/>
    <mergeCell ref="S200:T200"/>
    <mergeCell ref="S201:T201"/>
    <mergeCell ref="S202:T202"/>
    <mergeCell ref="S203:T203"/>
    <mergeCell ref="S204:T204"/>
    <mergeCell ref="B206:D206"/>
    <mergeCell ref="B207:D207"/>
    <mergeCell ref="S207:T207"/>
    <mergeCell ref="S221:T221"/>
    <mergeCell ref="S222:T222"/>
    <mergeCell ref="B220:D220"/>
    <mergeCell ref="G220:I220"/>
    <mergeCell ref="S220:T220"/>
    <mergeCell ref="B221:D221"/>
    <mergeCell ref="G221:I221"/>
    <mergeCell ref="B222:D222"/>
    <mergeCell ref="B223:D223"/>
    <mergeCell ref="S223:T223"/>
    <mergeCell ref="G222:I222"/>
    <mergeCell ref="G223:I223"/>
    <mergeCell ref="B227:D227"/>
    <mergeCell ref="G227:I227"/>
    <mergeCell ref="S227:T227"/>
    <mergeCell ref="G228:I228"/>
    <mergeCell ref="S228:T228"/>
    <mergeCell ref="B228:D228"/>
    <mergeCell ref="B229:D229"/>
    <mergeCell ref="G229:I229"/>
    <mergeCell ref="B230:D230"/>
    <mergeCell ref="G230:I230"/>
    <mergeCell ref="B231:D231"/>
    <mergeCell ref="B232:D232"/>
    <mergeCell ref="G231:I231"/>
    <mergeCell ref="G232:I232"/>
    <mergeCell ref="G233:I233"/>
    <mergeCell ref="G234:I234"/>
    <mergeCell ref="G235:I235"/>
    <mergeCell ref="G236:I236"/>
    <mergeCell ref="G237:I237"/>
    <mergeCell ref="G238:I238"/>
    <mergeCell ref="B239:D239"/>
    <mergeCell ref="G239:I239"/>
    <mergeCell ref="B240:D240"/>
    <mergeCell ref="G240:I240"/>
    <mergeCell ref="B241:D241"/>
    <mergeCell ref="G241:I241"/>
    <mergeCell ref="S245:T245"/>
    <mergeCell ref="S246:T246"/>
    <mergeCell ref="S229:T229"/>
    <mergeCell ref="S230:T230"/>
    <mergeCell ref="S231:T231"/>
    <mergeCell ref="S232:T232"/>
    <mergeCell ref="S233:T233"/>
    <mergeCell ref="S234:T234"/>
    <mergeCell ref="S235:T235"/>
    <mergeCell ref="B266:D266"/>
    <mergeCell ref="B270:D270"/>
    <mergeCell ref="B271:D271"/>
    <mergeCell ref="B272:D272"/>
    <mergeCell ref="B276:D276"/>
    <mergeCell ref="B277:D277"/>
    <mergeCell ref="B278:D278"/>
    <mergeCell ref="B279:D279"/>
    <mergeCell ref="B280:D280"/>
    <mergeCell ref="B281:D281"/>
    <mergeCell ref="B321:D321"/>
    <mergeCell ref="B324:D324"/>
    <mergeCell ref="B325:D325"/>
    <mergeCell ref="B326:D326"/>
    <mergeCell ref="B335:D335"/>
    <mergeCell ref="B336:D336"/>
    <mergeCell ref="B337:D337"/>
    <mergeCell ref="B327:D327"/>
    <mergeCell ref="B328:D328"/>
    <mergeCell ref="B329:D329"/>
    <mergeCell ref="B330:D330"/>
    <mergeCell ref="B332:D332"/>
    <mergeCell ref="B333:D333"/>
    <mergeCell ref="B334:D334"/>
    <mergeCell ref="S236:T236"/>
    <mergeCell ref="S237:T237"/>
    <mergeCell ref="S238:T238"/>
    <mergeCell ref="S239:T239"/>
    <mergeCell ref="S240:T240"/>
    <mergeCell ref="S241:T241"/>
    <mergeCell ref="S242:T242"/>
    <mergeCell ref="S243:T243"/>
    <mergeCell ref="S244:T244"/>
    <mergeCell ref="S247:T247"/>
    <mergeCell ref="S248:T248"/>
    <mergeCell ref="S249:T249"/>
    <mergeCell ref="S250:T250"/>
    <mergeCell ref="S251:T251"/>
    <mergeCell ref="S252:T252"/>
    <mergeCell ref="S253:T253"/>
    <mergeCell ref="S254:T254"/>
    <mergeCell ref="S255:T255"/>
    <mergeCell ref="S256:T256"/>
    <mergeCell ref="S257:T257"/>
    <mergeCell ref="S258:T258"/>
    <mergeCell ref="S259:T259"/>
    <mergeCell ref="S260:T260"/>
    <mergeCell ref="S261:T261"/>
    <mergeCell ref="S262:T262"/>
    <mergeCell ref="S263:T263"/>
    <mergeCell ref="S264:T264"/>
    <mergeCell ref="S265:T265"/>
    <mergeCell ref="S266:T266"/>
    <mergeCell ref="S267:T267"/>
    <mergeCell ref="S268:T268"/>
    <mergeCell ref="S269:T269"/>
    <mergeCell ref="S270:T270"/>
    <mergeCell ref="S271:T271"/>
    <mergeCell ref="S272:T272"/>
    <mergeCell ref="S273:T273"/>
    <mergeCell ref="S274:T274"/>
    <mergeCell ref="S275:T275"/>
    <mergeCell ref="S276:T276"/>
    <mergeCell ref="S277:T277"/>
    <mergeCell ref="S278:T278"/>
    <mergeCell ref="S279:T279"/>
    <mergeCell ref="S280:T280"/>
    <mergeCell ref="S281:T281"/>
    <mergeCell ref="S282:T282"/>
    <mergeCell ref="S283:T283"/>
    <mergeCell ref="S284:T284"/>
    <mergeCell ref="S285:T285"/>
    <mergeCell ref="S286:T286"/>
    <mergeCell ref="S343:T343"/>
    <mergeCell ref="S344:T344"/>
    <mergeCell ref="S336:T336"/>
    <mergeCell ref="S337:T337"/>
    <mergeCell ref="S338:T338"/>
    <mergeCell ref="S339:T339"/>
    <mergeCell ref="S340:T340"/>
    <mergeCell ref="S341:T341"/>
    <mergeCell ref="S342:T342"/>
    <mergeCell ref="S287:T287"/>
    <mergeCell ref="S288:T288"/>
    <mergeCell ref="S289:T289"/>
    <mergeCell ref="S290:T290"/>
    <mergeCell ref="S291:T291"/>
    <mergeCell ref="S292:T292"/>
    <mergeCell ref="S293:T293"/>
    <mergeCell ref="S294:T294"/>
    <mergeCell ref="S295:T295"/>
    <mergeCell ref="S296:T296"/>
    <mergeCell ref="S297:T297"/>
    <mergeCell ref="S298:T298"/>
    <mergeCell ref="S299:T299"/>
    <mergeCell ref="S300:T300"/>
    <mergeCell ref="S301:T301"/>
    <mergeCell ref="S302:T302"/>
    <mergeCell ref="S303:T303"/>
    <mergeCell ref="S304:T304"/>
    <mergeCell ref="S305:T305"/>
    <mergeCell ref="S306:T306"/>
    <mergeCell ref="S307:T307"/>
    <mergeCell ref="S308:T308"/>
    <mergeCell ref="S309:T309"/>
    <mergeCell ref="S310:T310"/>
    <mergeCell ref="S311:T311"/>
    <mergeCell ref="S312:T312"/>
    <mergeCell ref="S313:T313"/>
    <mergeCell ref="S314:T314"/>
    <mergeCell ref="S315:T315"/>
    <mergeCell ref="S316:T316"/>
    <mergeCell ref="S317:T317"/>
    <mergeCell ref="S318:T318"/>
    <mergeCell ref="S319:T319"/>
    <mergeCell ref="S320:T320"/>
    <mergeCell ref="S321:T321"/>
    <mergeCell ref="S322:T322"/>
    <mergeCell ref="S323:T323"/>
    <mergeCell ref="S324:T324"/>
    <mergeCell ref="S325:T325"/>
    <mergeCell ref="S326:T326"/>
    <mergeCell ref="S327:T327"/>
    <mergeCell ref="S328:T328"/>
    <mergeCell ref="S329:T329"/>
    <mergeCell ref="S330:T330"/>
    <mergeCell ref="S331:T331"/>
    <mergeCell ref="S332:T332"/>
    <mergeCell ref="S333:T333"/>
    <mergeCell ref="S334:T334"/>
    <mergeCell ref="S335:T335"/>
    <mergeCell ref="S76:T76"/>
    <mergeCell ref="S77:T77"/>
    <mergeCell ref="S73:T73"/>
    <mergeCell ref="AA73:AC73"/>
    <mergeCell ref="S74:T74"/>
    <mergeCell ref="AA74:AC74"/>
    <mergeCell ref="S75:T75"/>
    <mergeCell ref="AA75:AC75"/>
    <mergeCell ref="AA76:AC76"/>
    <mergeCell ref="AA77:AC77"/>
    <mergeCell ref="G61:I61"/>
    <mergeCell ref="G62:I62"/>
    <mergeCell ref="G63:I63"/>
    <mergeCell ref="G64:I64"/>
    <mergeCell ref="G65:I65"/>
    <mergeCell ref="AA65:AK65"/>
    <mergeCell ref="S66:T66"/>
    <mergeCell ref="AA66:AC66"/>
    <mergeCell ref="B70:D70"/>
    <mergeCell ref="G70:I70"/>
    <mergeCell ref="S70:T70"/>
    <mergeCell ref="AA70:AC70"/>
    <mergeCell ref="G66:I66"/>
    <mergeCell ref="G67:I67"/>
    <mergeCell ref="S67:T67"/>
    <mergeCell ref="AA67:AC67"/>
    <mergeCell ref="B68:D68"/>
    <mergeCell ref="G68:I68"/>
    <mergeCell ref="AA68:AC68"/>
    <mergeCell ref="G54:I54"/>
    <mergeCell ref="G55:I55"/>
    <mergeCell ref="G56:I56"/>
    <mergeCell ref="G57:I57"/>
    <mergeCell ref="G58:I58"/>
    <mergeCell ref="G59:I59"/>
    <mergeCell ref="G60:I60"/>
    <mergeCell ref="S68:T68"/>
    <mergeCell ref="S69:T69"/>
    <mergeCell ref="AA69:AC69"/>
    <mergeCell ref="S71:T71"/>
    <mergeCell ref="AA71:AK71"/>
    <mergeCell ref="S72:T72"/>
    <mergeCell ref="AA72:AK72"/>
    <mergeCell ref="G76:I76"/>
    <mergeCell ref="G77:I77"/>
    <mergeCell ref="G78:I78"/>
    <mergeCell ref="S78:T78"/>
    <mergeCell ref="AA78:AC78"/>
    <mergeCell ref="G69:I69"/>
    <mergeCell ref="G71:I71"/>
    <mergeCell ref="G72:I72"/>
    <mergeCell ref="B73:D73"/>
    <mergeCell ref="G73:I73"/>
    <mergeCell ref="G74:I74"/>
    <mergeCell ref="G75:I75"/>
    <mergeCell ref="S120:T120"/>
    <mergeCell ref="S121:T121"/>
    <mergeCell ref="S122:T122"/>
    <mergeCell ref="S123:T123"/>
    <mergeCell ref="S124:T124"/>
    <mergeCell ref="S125:T125"/>
    <mergeCell ref="S126:T126"/>
    <mergeCell ref="S127:T127"/>
    <mergeCell ref="S128:T128"/>
    <mergeCell ref="S132:T132"/>
    <mergeCell ref="S133:T133"/>
    <mergeCell ref="S134:T134"/>
    <mergeCell ref="S135:T135"/>
    <mergeCell ref="S136:T136"/>
    <mergeCell ref="S144:T144"/>
    <mergeCell ref="S145:T145"/>
    <mergeCell ref="S146:T146"/>
    <mergeCell ref="S147:T147"/>
    <mergeCell ref="S148:T148"/>
    <mergeCell ref="S137:T137"/>
    <mergeCell ref="S138:T138"/>
    <mergeCell ref="S139:T139"/>
    <mergeCell ref="S140:T140"/>
    <mergeCell ref="S141:T141"/>
    <mergeCell ref="S142:T142"/>
    <mergeCell ref="S143:T143"/>
    <mergeCell ref="S102:T102"/>
    <mergeCell ref="S103:T103"/>
    <mergeCell ref="AA97:AC97"/>
    <mergeCell ref="AA98:AC98"/>
    <mergeCell ref="AA99:AC99"/>
    <mergeCell ref="AA100:AC100"/>
    <mergeCell ref="S101:T101"/>
    <mergeCell ref="AA101:AC101"/>
    <mergeCell ref="AA102:AC102"/>
    <mergeCell ref="AA103:AC103"/>
    <mergeCell ref="AA106:AC106"/>
    <mergeCell ref="AA107:AC107"/>
    <mergeCell ref="AA108:AC108"/>
    <mergeCell ref="AA109:AC109"/>
    <mergeCell ref="AA110:AC110"/>
    <mergeCell ref="AA111:AC111"/>
    <mergeCell ref="AA112:AC112"/>
    <mergeCell ref="AA113:AC113"/>
    <mergeCell ref="AA114:AC114"/>
    <mergeCell ref="AA115:AC115"/>
    <mergeCell ref="AA116:AC116"/>
    <mergeCell ref="AA117:AC117"/>
    <mergeCell ref="AA118:AC118"/>
    <mergeCell ref="AA119:AC119"/>
    <mergeCell ref="AA120:AC120"/>
    <mergeCell ref="AA121:AC121"/>
    <mergeCell ref="AA122:AC122"/>
    <mergeCell ref="AA123:AC123"/>
    <mergeCell ref="AA124:AC124"/>
    <mergeCell ref="AA125:AC125"/>
    <mergeCell ref="AA126:AC126"/>
    <mergeCell ref="AA127:AC127"/>
    <mergeCell ref="AA128:AC128"/>
    <mergeCell ref="AA129:AC129"/>
    <mergeCell ref="AA130:AC130"/>
    <mergeCell ref="AA131:AC131"/>
    <mergeCell ref="AA132:AC132"/>
    <mergeCell ref="AA133:AC133"/>
    <mergeCell ref="AA134:AC134"/>
    <mergeCell ref="AA135:AC135"/>
    <mergeCell ref="AA136:AC136"/>
    <mergeCell ref="AA137:AC137"/>
    <mergeCell ref="AA138:AC138"/>
    <mergeCell ref="AA139:AC139"/>
    <mergeCell ref="G173:I173"/>
    <mergeCell ref="G174:I174"/>
    <mergeCell ref="G175:I175"/>
    <mergeCell ref="G176:I176"/>
    <mergeCell ref="G177:I177"/>
    <mergeCell ref="G178:I178"/>
    <mergeCell ref="G179:I179"/>
    <mergeCell ref="G180:I180"/>
    <mergeCell ref="G181:I181"/>
    <mergeCell ref="G182:I182"/>
    <mergeCell ref="G183:I183"/>
    <mergeCell ref="G184:I184"/>
    <mergeCell ref="G185:I185"/>
    <mergeCell ref="G186:I186"/>
    <mergeCell ref="G187:I187"/>
    <mergeCell ref="G188:I188"/>
    <mergeCell ref="G189:I189"/>
    <mergeCell ref="G190:I190"/>
    <mergeCell ref="G191:I191"/>
    <mergeCell ref="G192:I192"/>
    <mergeCell ref="G193:I193"/>
    <mergeCell ref="G194:I194"/>
    <mergeCell ref="G195:I195"/>
    <mergeCell ref="G196:I196"/>
    <mergeCell ref="G197:I197"/>
    <mergeCell ref="G198:I198"/>
    <mergeCell ref="G199:I199"/>
    <mergeCell ref="G200:I200"/>
    <mergeCell ref="G215:I215"/>
    <mergeCell ref="G216:I216"/>
    <mergeCell ref="G217:I217"/>
    <mergeCell ref="G218:I218"/>
    <mergeCell ref="G219:I219"/>
    <mergeCell ref="G224:I224"/>
    <mergeCell ref="G225:I225"/>
    <mergeCell ref="G226:I226"/>
    <mergeCell ref="G201:I201"/>
    <mergeCell ref="G202:I202"/>
    <mergeCell ref="G203:I203"/>
    <mergeCell ref="G204:I204"/>
    <mergeCell ref="G205:I205"/>
    <mergeCell ref="G210:I210"/>
    <mergeCell ref="G214:I214"/>
    <mergeCell ref="G124:I124"/>
    <mergeCell ref="G125:I125"/>
    <mergeCell ref="G126:I126"/>
    <mergeCell ref="G127:I127"/>
    <mergeCell ref="G128:I128"/>
    <mergeCell ref="G129:I129"/>
    <mergeCell ref="G130:I130"/>
    <mergeCell ref="G131:I131"/>
    <mergeCell ref="G132:I132"/>
    <mergeCell ref="G133:I133"/>
    <mergeCell ref="G134:I134"/>
    <mergeCell ref="G135:I135"/>
    <mergeCell ref="G136:I136"/>
    <mergeCell ref="G137:I137"/>
    <mergeCell ref="G138:I138"/>
    <mergeCell ref="G139:I139"/>
    <mergeCell ref="G140:I140"/>
    <mergeCell ref="G141:I141"/>
    <mergeCell ref="G142:I142"/>
    <mergeCell ref="G143:I143"/>
    <mergeCell ref="G144:I144"/>
    <mergeCell ref="G145:I145"/>
    <mergeCell ref="G146:I146"/>
    <mergeCell ref="G147:I147"/>
    <mergeCell ref="G148:I148"/>
    <mergeCell ref="G149:I149"/>
    <mergeCell ref="G150:I150"/>
    <mergeCell ref="G151:I151"/>
    <mergeCell ref="G152:I152"/>
    <mergeCell ref="G153:I153"/>
    <mergeCell ref="G154:I154"/>
    <mergeCell ref="G155:I155"/>
    <mergeCell ref="G156:I156"/>
    <mergeCell ref="G157:I157"/>
    <mergeCell ref="G158:I158"/>
    <mergeCell ref="G159:I159"/>
    <mergeCell ref="G160:I160"/>
    <mergeCell ref="G161:I161"/>
    <mergeCell ref="G162:I162"/>
    <mergeCell ref="G163:I163"/>
    <mergeCell ref="G164:I164"/>
    <mergeCell ref="G165:I165"/>
    <mergeCell ref="G166:I166"/>
    <mergeCell ref="G167:I167"/>
    <mergeCell ref="G168:I168"/>
    <mergeCell ref="G169:I169"/>
    <mergeCell ref="G170:I170"/>
    <mergeCell ref="G171:I171"/>
    <mergeCell ref="G172:I172"/>
    <mergeCell ref="AR128:AS128"/>
    <mergeCell ref="AR129:AS129"/>
    <mergeCell ref="AR130:AS130"/>
    <mergeCell ref="AR131:AS131"/>
    <mergeCell ref="AR132:AS132"/>
    <mergeCell ref="AR133:AS133"/>
    <mergeCell ref="AR134:AS134"/>
    <mergeCell ref="AR135:AS135"/>
    <mergeCell ref="AR136:AS136"/>
    <mergeCell ref="AR137:AS137"/>
    <mergeCell ref="AR138:AS138"/>
    <mergeCell ref="AR139:AS139"/>
    <mergeCell ref="AR140:AS140"/>
    <mergeCell ref="AR141:AS141"/>
    <mergeCell ref="AR142:AS142"/>
    <mergeCell ref="AR143:AS143"/>
    <mergeCell ref="AR144:AS144"/>
    <mergeCell ref="AR145:AS145"/>
    <mergeCell ref="AR146:AS146"/>
    <mergeCell ref="AR147:AS147"/>
    <mergeCell ref="AR148:AS148"/>
    <mergeCell ref="AR149:AS149"/>
    <mergeCell ref="AR150:AS150"/>
    <mergeCell ref="AR151:AS151"/>
    <mergeCell ref="AR152:AS152"/>
    <mergeCell ref="AR153:AS153"/>
    <mergeCell ref="AR154:AS154"/>
    <mergeCell ref="AR155:AS155"/>
    <mergeCell ref="AR156:AS156"/>
    <mergeCell ref="AR157:AS157"/>
    <mergeCell ref="AR158:AS158"/>
    <mergeCell ref="AR159:AS159"/>
    <mergeCell ref="AR160:AS160"/>
    <mergeCell ref="AR161:AS161"/>
    <mergeCell ref="AR162:AS162"/>
    <mergeCell ref="AR163:AS163"/>
    <mergeCell ref="AR164:AS164"/>
    <mergeCell ref="AR165:AS165"/>
    <mergeCell ref="AR166:AS166"/>
    <mergeCell ref="AR167:AS167"/>
    <mergeCell ref="AR168:AS168"/>
    <mergeCell ref="AR169:AS169"/>
    <mergeCell ref="AR170:AS170"/>
    <mergeCell ref="AR171:AS171"/>
    <mergeCell ref="AR172:AS172"/>
    <mergeCell ref="AR173:AS173"/>
    <mergeCell ref="AR174:AS174"/>
    <mergeCell ref="AR175:AS175"/>
    <mergeCell ref="AR176:AS176"/>
    <mergeCell ref="AR177:AS177"/>
    <mergeCell ref="AR178:AS178"/>
    <mergeCell ref="AR179:AS179"/>
    <mergeCell ref="AR180:AS180"/>
    <mergeCell ref="AR181:AS181"/>
    <mergeCell ref="AR182:AS182"/>
    <mergeCell ref="AR183:AS183"/>
    <mergeCell ref="AR184:AS184"/>
    <mergeCell ref="AR185:AS185"/>
    <mergeCell ref="AR186:AS186"/>
    <mergeCell ref="AR187:AS187"/>
    <mergeCell ref="AR188:AS188"/>
    <mergeCell ref="AR189:AS189"/>
    <mergeCell ref="AR190:AS190"/>
    <mergeCell ref="AR191:AS191"/>
    <mergeCell ref="AR192:AS192"/>
    <mergeCell ref="AR193:AS193"/>
    <mergeCell ref="AR194:AS194"/>
    <mergeCell ref="AR195:AS195"/>
    <mergeCell ref="AR196:AS196"/>
    <mergeCell ref="AR197:AS197"/>
    <mergeCell ref="AR198:AS198"/>
    <mergeCell ref="AR199:AS199"/>
    <mergeCell ref="AR200:AS200"/>
    <mergeCell ref="AR201:AS201"/>
    <mergeCell ref="AR202:AS202"/>
    <mergeCell ref="AR203:AS203"/>
    <mergeCell ref="AR204:AS204"/>
    <mergeCell ref="AR205:AS205"/>
    <mergeCell ref="AR206:AS206"/>
    <mergeCell ref="AR207:AS207"/>
    <mergeCell ref="AR208:AS208"/>
    <mergeCell ref="AR209:AS209"/>
    <mergeCell ref="AR210:AS210"/>
    <mergeCell ref="AR211:AS211"/>
    <mergeCell ref="AR212:AS212"/>
    <mergeCell ref="AR213:AS213"/>
    <mergeCell ref="AR214:AS214"/>
    <mergeCell ref="AR215:AS215"/>
    <mergeCell ref="AR216:AS216"/>
    <mergeCell ref="AR217:AS217"/>
    <mergeCell ref="AR218:AS218"/>
    <mergeCell ref="AR219:AS219"/>
    <mergeCell ref="AR220:AS220"/>
    <mergeCell ref="AR221:AS221"/>
    <mergeCell ref="AR222:AS222"/>
    <mergeCell ref="AR223:AS223"/>
    <mergeCell ref="AR224:AS224"/>
    <mergeCell ref="AR225:AS225"/>
    <mergeCell ref="AR226:AS226"/>
    <mergeCell ref="AR227:AS227"/>
    <mergeCell ref="AR228:AS228"/>
    <mergeCell ref="AR229:AS229"/>
    <mergeCell ref="AR230:AS230"/>
    <mergeCell ref="AR231:AS231"/>
    <mergeCell ref="AR232:AS232"/>
    <mergeCell ref="AR233:AS233"/>
    <mergeCell ref="AR234:AS234"/>
    <mergeCell ref="AR235:AS235"/>
    <mergeCell ref="AR236:AS236"/>
    <mergeCell ref="AR237:AS237"/>
    <mergeCell ref="AR238:AS238"/>
    <mergeCell ref="AR239:AS239"/>
    <mergeCell ref="AR240:AS240"/>
    <mergeCell ref="AR241:AS241"/>
    <mergeCell ref="AR242:AS242"/>
    <mergeCell ref="AR243:AS243"/>
    <mergeCell ref="AR244:AS244"/>
    <mergeCell ref="AR245:AS245"/>
    <mergeCell ref="AR246:AS246"/>
    <mergeCell ref="AR247:AS247"/>
    <mergeCell ref="AR248:AS248"/>
    <mergeCell ref="AR249:AS249"/>
    <mergeCell ref="AR250:AS250"/>
    <mergeCell ref="AR251:AS251"/>
    <mergeCell ref="AR252:AS252"/>
    <mergeCell ref="AR253:AS253"/>
    <mergeCell ref="AR254:AS254"/>
    <mergeCell ref="AR255:AS255"/>
    <mergeCell ref="AR256:AS256"/>
    <mergeCell ref="AR257:AS257"/>
    <mergeCell ref="AR258:AS258"/>
    <mergeCell ref="AR259:AS259"/>
    <mergeCell ref="AR260:AS260"/>
    <mergeCell ref="AR261:AS261"/>
    <mergeCell ref="AR262:AS262"/>
    <mergeCell ref="AR263:AS263"/>
    <mergeCell ref="AR264:AS264"/>
    <mergeCell ref="AR265:AS265"/>
    <mergeCell ref="AR266:AS266"/>
    <mergeCell ref="AR267:AS267"/>
    <mergeCell ref="AR268:AS268"/>
    <mergeCell ref="AR269:AS269"/>
    <mergeCell ref="AR270:AS270"/>
    <mergeCell ref="AR271:AS271"/>
    <mergeCell ref="AR272:AS272"/>
    <mergeCell ref="AR273:AS273"/>
    <mergeCell ref="AR274:AS274"/>
    <mergeCell ref="AR324:AS324"/>
    <mergeCell ref="AR325:AS325"/>
    <mergeCell ref="AR326:AS326"/>
    <mergeCell ref="AR327:AS327"/>
    <mergeCell ref="AR328:AS328"/>
    <mergeCell ref="AR329:AS329"/>
    <mergeCell ref="AR330:AS330"/>
    <mergeCell ref="AR338:AS338"/>
    <mergeCell ref="AR339:AS339"/>
    <mergeCell ref="AR340:AS340"/>
    <mergeCell ref="AR341:AS341"/>
    <mergeCell ref="AR342:AS342"/>
    <mergeCell ref="AR343:AS343"/>
    <mergeCell ref="AR344:AS344"/>
    <mergeCell ref="AR331:AS331"/>
    <mergeCell ref="AR332:AS332"/>
    <mergeCell ref="AR333:AS333"/>
    <mergeCell ref="AR334:AS334"/>
    <mergeCell ref="AR335:AS335"/>
    <mergeCell ref="AR336:AS336"/>
    <mergeCell ref="AR337:AS337"/>
    <mergeCell ref="AR275:AS275"/>
    <mergeCell ref="AR276:AS276"/>
    <mergeCell ref="AR277:AS277"/>
    <mergeCell ref="AR278:AS278"/>
    <mergeCell ref="AR279:AS279"/>
    <mergeCell ref="AR280:AS280"/>
    <mergeCell ref="AR281:AS281"/>
    <mergeCell ref="AR282:AS282"/>
    <mergeCell ref="AR283:AS283"/>
    <mergeCell ref="AR284:AS284"/>
    <mergeCell ref="AR285:AS285"/>
    <mergeCell ref="AR286:AS286"/>
    <mergeCell ref="AR287:AS287"/>
    <mergeCell ref="AR288:AS288"/>
    <mergeCell ref="AR289:AS289"/>
    <mergeCell ref="AR290:AS290"/>
    <mergeCell ref="AR291:AS291"/>
    <mergeCell ref="AR292:AS292"/>
    <mergeCell ref="AR293:AS293"/>
    <mergeCell ref="AR294:AS294"/>
    <mergeCell ref="AR295:AS295"/>
    <mergeCell ref="AR296:AS296"/>
    <mergeCell ref="AR297:AS297"/>
    <mergeCell ref="AR298:AS298"/>
    <mergeCell ref="AR299:AS299"/>
    <mergeCell ref="AR300:AS300"/>
    <mergeCell ref="AR301:AS301"/>
    <mergeCell ref="AR302:AS302"/>
    <mergeCell ref="AR303:AS303"/>
    <mergeCell ref="AR304:AS304"/>
    <mergeCell ref="AR305:AS305"/>
    <mergeCell ref="AR306:AS306"/>
    <mergeCell ref="AR307:AS307"/>
    <mergeCell ref="AR308:AS308"/>
    <mergeCell ref="AR309:AS309"/>
    <mergeCell ref="AR310:AS310"/>
    <mergeCell ref="AR311:AS311"/>
    <mergeCell ref="AR312:AS312"/>
    <mergeCell ref="AR313:AS313"/>
    <mergeCell ref="AR314:AS314"/>
    <mergeCell ref="AR315:AS315"/>
    <mergeCell ref="AR316:AS316"/>
    <mergeCell ref="AR317:AS317"/>
    <mergeCell ref="AR318:AS318"/>
    <mergeCell ref="AR319:AS319"/>
    <mergeCell ref="AR320:AS320"/>
    <mergeCell ref="AR321:AS321"/>
    <mergeCell ref="AR322:AS322"/>
    <mergeCell ref="AR323:AS323"/>
    <mergeCell ref="S7:T7"/>
    <mergeCell ref="S8:T8"/>
    <mergeCell ref="S9:T9"/>
    <mergeCell ref="S10:T10"/>
    <mergeCell ref="S11:T11"/>
    <mergeCell ref="S12:T12"/>
    <mergeCell ref="S13:T13"/>
    <mergeCell ref="S14:T14"/>
    <mergeCell ref="S15:T15"/>
    <mergeCell ref="S18:T18"/>
    <mergeCell ref="S19:T19"/>
    <mergeCell ref="S20:T20"/>
    <mergeCell ref="S21:T21"/>
    <mergeCell ref="S22:T22"/>
    <mergeCell ref="S23:T23"/>
    <mergeCell ref="S25:T25"/>
    <mergeCell ref="S26:T26"/>
    <mergeCell ref="S27:T27"/>
    <mergeCell ref="S29:T29"/>
    <mergeCell ref="S30:T30"/>
    <mergeCell ref="S31:T31"/>
    <mergeCell ref="S32:T32"/>
    <mergeCell ref="S33:T33"/>
    <mergeCell ref="S34:T34"/>
    <mergeCell ref="S35:T35"/>
    <mergeCell ref="S36:T36"/>
    <mergeCell ref="S37:T37"/>
    <mergeCell ref="S38:T38"/>
    <mergeCell ref="S39:T39"/>
    <mergeCell ref="S40:T40"/>
    <mergeCell ref="S41:T41"/>
    <mergeCell ref="S42:T42"/>
    <mergeCell ref="S43:T43"/>
    <mergeCell ref="S44:T44"/>
    <mergeCell ref="S45:T45"/>
    <mergeCell ref="S46:T46"/>
    <mergeCell ref="S47:T47"/>
    <mergeCell ref="S48:T48"/>
    <mergeCell ref="S49:T49"/>
    <mergeCell ref="S50:T50"/>
    <mergeCell ref="S51:T51"/>
    <mergeCell ref="S52:T52"/>
    <mergeCell ref="S60:T60"/>
    <mergeCell ref="S61:T61"/>
    <mergeCell ref="S62:T62"/>
    <mergeCell ref="S63:T63"/>
    <mergeCell ref="S64:T64"/>
    <mergeCell ref="S65:T65"/>
    <mergeCell ref="S53:T53"/>
    <mergeCell ref="S54:T54"/>
    <mergeCell ref="S55:T55"/>
    <mergeCell ref="S56:T56"/>
    <mergeCell ref="S57:T57"/>
    <mergeCell ref="S58:T58"/>
    <mergeCell ref="S59:T59"/>
    <mergeCell ref="AA22:AC22"/>
    <mergeCell ref="AA23:AC23"/>
    <mergeCell ref="AA25:AC25"/>
    <mergeCell ref="AA26:AC26"/>
    <mergeCell ref="AA27:AC27"/>
    <mergeCell ref="AA15:AC15"/>
    <mergeCell ref="AA16:AC16"/>
    <mergeCell ref="AA17:AC17"/>
    <mergeCell ref="AA18:AC18"/>
    <mergeCell ref="AA19:AC19"/>
    <mergeCell ref="AA20:AC20"/>
    <mergeCell ref="AA21:AC21"/>
    <mergeCell ref="AA8:AC8"/>
    <mergeCell ref="AA9:AC9"/>
    <mergeCell ref="AA10:AC10"/>
    <mergeCell ref="AA11:AC11"/>
    <mergeCell ref="AA12:AC12"/>
    <mergeCell ref="AA13:AC13"/>
    <mergeCell ref="AA14:AC14"/>
    <mergeCell ref="AA24:AC24"/>
    <mergeCell ref="AA28:AC28"/>
    <mergeCell ref="AA29:AC29"/>
    <mergeCell ref="AA30:AC30"/>
    <mergeCell ref="AA31:AC31"/>
    <mergeCell ref="AA32:AC32"/>
    <mergeCell ref="AA33:AC33"/>
    <mergeCell ref="AA34:AC34"/>
    <mergeCell ref="AA35:AC35"/>
    <mergeCell ref="AA36:AC36"/>
    <mergeCell ref="AA37:AC37"/>
    <mergeCell ref="AA38:AC38"/>
    <mergeCell ref="AA39:AC39"/>
    <mergeCell ref="AA40:AC40"/>
    <mergeCell ref="AA41:AC41"/>
    <mergeCell ref="AA42:AC42"/>
    <mergeCell ref="AA43:AC43"/>
    <mergeCell ref="AA44:AC44"/>
    <mergeCell ref="AA45:AC45"/>
    <mergeCell ref="AA46:AC46"/>
    <mergeCell ref="AA47:AC47"/>
    <mergeCell ref="AA48:AC48"/>
    <mergeCell ref="AA49:AC49"/>
    <mergeCell ref="AA50:AC50"/>
    <mergeCell ref="AA51:AC51"/>
    <mergeCell ref="AA52:AC52"/>
    <mergeCell ref="AA53:AC53"/>
    <mergeCell ref="AA54:AC54"/>
    <mergeCell ref="AA62:AC62"/>
    <mergeCell ref="AA63:AC63"/>
    <mergeCell ref="AA55:AC55"/>
    <mergeCell ref="AA56:AC56"/>
    <mergeCell ref="AA57:AC57"/>
    <mergeCell ref="AA58:AC58"/>
    <mergeCell ref="AA59:AC59"/>
    <mergeCell ref="AA60:AC60"/>
    <mergeCell ref="AA61:AC61"/>
    <mergeCell ref="B2:D2"/>
    <mergeCell ref="G2:I2"/>
    <mergeCell ref="S2:T2"/>
    <mergeCell ref="AA2:AC2"/>
    <mergeCell ref="B3:D3"/>
    <mergeCell ref="G3:I3"/>
    <mergeCell ref="AA4:AC4"/>
    <mergeCell ref="S3:T3"/>
    <mergeCell ref="S4:T4"/>
    <mergeCell ref="S5:T5"/>
    <mergeCell ref="AA5:AC5"/>
    <mergeCell ref="S6:T6"/>
    <mergeCell ref="AA6:AC6"/>
    <mergeCell ref="AA7:AC7"/>
    <mergeCell ref="AR2:AS2"/>
    <mergeCell ref="AR3:AS3"/>
    <mergeCell ref="AR4:AS4"/>
    <mergeCell ref="AR5:AS5"/>
    <mergeCell ref="AR6:AS6"/>
    <mergeCell ref="AR7:AS7"/>
    <mergeCell ref="AR8:AS8"/>
    <mergeCell ref="S16:T16"/>
    <mergeCell ref="S17:T17"/>
    <mergeCell ref="B24:D24"/>
    <mergeCell ref="G24:I24"/>
    <mergeCell ref="S24:T24"/>
    <mergeCell ref="B28:D28"/>
    <mergeCell ref="G28:I28"/>
    <mergeCell ref="S28:T28"/>
    <mergeCell ref="AR9:AS9"/>
    <mergeCell ref="AR10:AS10"/>
    <mergeCell ref="AR11:AS11"/>
    <mergeCell ref="AR12:AS12"/>
    <mergeCell ref="AR13:AS13"/>
    <mergeCell ref="AR14:AS14"/>
    <mergeCell ref="AR15:AS15"/>
    <mergeCell ref="AR16:AS16"/>
    <mergeCell ref="AR17:AS17"/>
    <mergeCell ref="AR18:AS18"/>
    <mergeCell ref="AR19:AS19"/>
    <mergeCell ref="AR20:AS20"/>
    <mergeCell ref="AR21:AS21"/>
    <mergeCell ref="AR22:AS22"/>
    <mergeCell ref="AR23:AS23"/>
    <mergeCell ref="AR24:AS24"/>
    <mergeCell ref="AR25:AS25"/>
    <mergeCell ref="AR26:AS26"/>
    <mergeCell ref="AR27:AS27"/>
    <mergeCell ref="AR28:AS28"/>
    <mergeCell ref="AR29:AS29"/>
    <mergeCell ref="G4:I4"/>
    <mergeCell ref="G5:I5"/>
    <mergeCell ref="G6:I6"/>
    <mergeCell ref="G7:I7"/>
    <mergeCell ref="G8:I8"/>
    <mergeCell ref="G9:I9"/>
    <mergeCell ref="G10:I10"/>
    <mergeCell ref="G11:I11"/>
    <mergeCell ref="G12:I12"/>
    <mergeCell ref="G13:I13"/>
    <mergeCell ref="G14:I14"/>
    <mergeCell ref="G15:I15"/>
    <mergeCell ref="G16:I16"/>
    <mergeCell ref="G17:I17"/>
    <mergeCell ref="G18:I18"/>
    <mergeCell ref="G19:I19"/>
    <mergeCell ref="G20:I20"/>
    <mergeCell ref="G21:I21"/>
    <mergeCell ref="G22:I22"/>
    <mergeCell ref="G23:I23"/>
    <mergeCell ref="G25:I25"/>
    <mergeCell ref="G26:I26"/>
    <mergeCell ref="G27:I27"/>
    <mergeCell ref="G29:I29"/>
    <mergeCell ref="G30:I30"/>
    <mergeCell ref="G31:I31"/>
    <mergeCell ref="G32:I32"/>
    <mergeCell ref="G33:I33"/>
    <mergeCell ref="G34:I34"/>
    <mergeCell ref="G35:I35"/>
    <mergeCell ref="G36:I36"/>
    <mergeCell ref="G37:I37"/>
    <mergeCell ref="G38:I38"/>
    <mergeCell ref="G39:I39"/>
    <mergeCell ref="B41:D41"/>
    <mergeCell ref="G40:I40"/>
    <mergeCell ref="G41:I41"/>
    <mergeCell ref="G42:I42"/>
    <mergeCell ref="G43:I43"/>
    <mergeCell ref="G44:I44"/>
    <mergeCell ref="G45:I45"/>
    <mergeCell ref="G46:I46"/>
    <mergeCell ref="G47:I47"/>
    <mergeCell ref="G48:I48"/>
    <mergeCell ref="G49:I49"/>
    <mergeCell ref="G50:I50"/>
    <mergeCell ref="G51:I51"/>
    <mergeCell ref="G52:I52"/>
    <mergeCell ref="G53:I53"/>
    <mergeCell ref="AR30:AS30"/>
    <mergeCell ref="AR31:AS31"/>
    <mergeCell ref="AR32:AS32"/>
    <mergeCell ref="AR33:AS33"/>
    <mergeCell ref="AR34:AS34"/>
    <mergeCell ref="AR35:AS35"/>
    <mergeCell ref="AR36:AS36"/>
    <mergeCell ref="AR37:AS37"/>
    <mergeCell ref="AR38:AS38"/>
    <mergeCell ref="AR39:AS39"/>
    <mergeCell ref="AR40:AS40"/>
    <mergeCell ref="AR41:AS41"/>
    <mergeCell ref="AR42:AS42"/>
    <mergeCell ref="AR43:AS43"/>
    <mergeCell ref="AR44:AS44"/>
    <mergeCell ref="AR45:AS45"/>
    <mergeCell ref="AR46:AS46"/>
    <mergeCell ref="AR47:AS47"/>
    <mergeCell ref="AR48:AS48"/>
    <mergeCell ref="AR49:AS49"/>
    <mergeCell ref="AR50:AS50"/>
    <mergeCell ref="AR51:AS51"/>
    <mergeCell ref="AR52:AS52"/>
    <mergeCell ref="AR53:AS53"/>
    <mergeCell ref="AR54:AS54"/>
    <mergeCell ref="AR55:AS55"/>
    <mergeCell ref="AR56:AS56"/>
    <mergeCell ref="AR57:AS57"/>
    <mergeCell ref="AR58:AS58"/>
    <mergeCell ref="AR59:AS59"/>
    <mergeCell ref="AR60:AS60"/>
    <mergeCell ref="AR61:AS61"/>
    <mergeCell ref="AR62:AS62"/>
    <mergeCell ref="AR63:AS63"/>
    <mergeCell ref="AR64:AS64"/>
    <mergeCell ref="AR65:AS65"/>
    <mergeCell ref="AR66:AS66"/>
    <mergeCell ref="AR67:AS67"/>
    <mergeCell ref="AR68:AS68"/>
    <mergeCell ref="AR69:AS69"/>
    <mergeCell ref="AR70:AS70"/>
    <mergeCell ref="AR71:AS71"/>
    <mergeCell ref="AR72:AS72"/>
    <mergeCell ref="AR73:AS73"/>
    <mergeCell ref="AR74:AS74"/>
    <mergeCell ref="AR75:AS75"/>
    <mergeCell ref="AR76:AS76"/>
    <mergeCell ref="AR77:AS77"/>
    <mergeCell ref="AR78:AS78"/>
    <mergeCell ref="AR79:AS79"/>
    <mergeCell ref="AR80:AS80"/>
    <mergeCell ref="AR81:AS81"/>
    <mergeCell ref="AR82:AS82"/>
    <mergeCell ref="AR83:AS83"/>
    <mergeCell ref="AR84:AS84"/>
    <mergeCell ref="AR85:AS85"/>
    <mergeCell ref="AR86:AS86"/>
    <mergeCell ref="AR87:AS87"/>
    <mergeCell ref="AR88:AS88"/>
    <mergeCell ref="AR89:AS89"/>
    <mergeCell ref="AR90:AS90"/>
    <mergeCell ref="AR91:AS91"/>
    <mergeCell ref="AR92:AS92"/>
    <mergeCell ref="AR93:AS93"/>
    <mergeCell ref="AR94:AS94"/>
    <mergeCell ref="AR95:AS95"/>
    <mergeCell ref="AR96:AS96"/>
    <mergeCell ref="AR97:AS97"/>
    <mergeCell ref="AR98:AS98"/>
    <mergeCell ref="AR99:AS99"/>
    <mergeCell ref="AR100:AS100"/>
    <mergeCell ref="AR101:AS101"/>
    <mergeCell ref="AR102:AS102"/>
    <mergeCell ref="AR103:AS103"/>
    <mergeCell ref="AR104:AS104"/>
    <mergeCell ref="AR105:AS105"/>
    <mergeCell ref="AR106:AS106"/>
    <mergeCell ref="AR107:AS107"/>
    <mergeCell ref="AR108:AS108"/>
    <mergeCell ref="AR109:AS109"/>
    <mergeCell ref="AR110:AS110"/>
    <mergeCell ref="AR111:AS111"/>
    <mergeCell ref="AR112:AS112"/>
    <mergeCell ref="AR113:AS113"/>
    <mergeCell ref="AR114:AS114"/>
    <mergeCell ref="AR115:AS115"/>
    <mergeCell ref="AR116:AS116"/>
    <mergeCell ref="AR117:AS117"/>
    <mergeCell ref="AR118:AS118"/>
    <mergeCell ref="AR119:AS119"/>
    <mergeCell ref="AR120:AS120"/>
    <mergeCell ref="AR121:AS121"/>
    <mergeCell ref="AR122:AS122"/>
    <mergeCell ref="AR123:AS123"/>
    <mergeCell ref="AR124:AS124"/>
    <mergeCell ref="AR125:AS125"/>
    <mergeCell ref="AR126:AS126"/>
    <mergeCell ref="AR127:AS127"/>
    <mergeCell ref="AA222:AC222"/>
    <mergeCell ref="AA223:AC223"/>
    <mergeCell ref="AA224:AC224"/>
    <mergeCell ref="AA225:AC225"/>
    <mergeCell ref="AA226:AC226"/>
    <mergeCell ref="AA227:AC227"/>
    <mergeCell ref="AA228:AC228"/>
    <mergeCell ref="AA229:AC229"/>
    <mergeCell ref="AA230:AC230"/>
    <mergeCell ref="AA231:AC231"/>
    <mergeCell ref="AA232:AC232"/>
    <mergeCell ref="AA233:AC233"/>
    <mergeCell ref="AA234:AC234"/>
    <mergeCell ref="AA235:AC235"/>
    <mergeCell ref="AA236:AC236"/>
    <mergeCell ref="AA237:AC237"/>
    <mergeCell ref="AA238:AC238"/>
    <mergeCell ref="AA239:AC239"/>
    <mergeCell ref="AA240:AC240"/>
    <mergeCell ref="AA241:AC241"/>
    <mergeCell ref="AA242:AC242"/>
    <mergeCell ref="AA243:AC243"/>
    <mergeCell ref="AA244:AC244"/>
    <mergeCell ref="AA245:AC245"/>
    <mergeCell ref="AA246:AC246"/>
    <mergeCell ref="AA247:AC247"/>
    <mergeCell ref="AA248:AC248"/>
    <mergeCell ref="AA249:AC249"/>
    <mergeCell ref="AA250:AC250"/>
    <mergeCell ref="AA251:AC251"/>
    <mergeCell ref="AA252:AC252"/>
    <mergeCell ref="AA253:AC253"/>
    <mergeCell ref="AA254:AC254"/>
    <mergeCell ref="AA255:AC255"/>
    <mergeCell ref="AA256:AC256"/>
    <mergeCell ref="AA257:AC257"/>
    <mergeCell ref="AA258:AC258"/>
    <mergeCell ref="AA259:AC259"/>
    <mergeCell ref="AA260:AC260"/>
    <mergeCell ref="AA261:AC261"/>
    <mergeCell ref="AA262:AC262"/>
    <mergeCell ref="AA263:AC263"/>
    <mergeCell ref="AA264:AC264"/>
    <mergeCell ref="AA265:AC265"/>
    <mergeCell ref="AA266:AC266"/>
    <mergeCell ref="AA267:AC267"/>
    <mergeCell ref="AA268:AC268"/>
    <mergeCell ref="AA269:AC269"/>
    <mergeCell ref="AA270:AC270"/>
    <mergeCell ref="AA320:AC320"/>
    <mergeCell ref="AA321:AC321"/>
    <mergeCell ref="AA322:AC322"/>
    <mergeCell ref="AA323:AC323"/>
    <mergeCell ref="AA324:AC324"/>
    <mergeCell ref="AA325:AC325"/>
    <mergeCell ref="AA326:AC326"/>
    <mergeCell ref="AA327:AC327"/>
    <mergeCell ref="AA328:AC328"/>
    <mergeCell ref="AA329:AC329"/>
    <mergeCell ref="AA330:AC330"/>
    <mergeCell ref="AA332:AC332"/>
    <mergeCell ref="AA333:AC333"/>
    <mergeCell ref="AA334:AC334"/>
    <mergeCell ref="AA342:AC342"/>
    <mergeCell ref="AA343:AC343"/>
    <mergeCell ref="AA344:AK344"/>
    <mergeCell ref="AA335:AC335"/>
    <mergeCell ref="AA336:AC336"/>
    <mergeCell ref="AA337:AC337"/>
    <mergeCell ref="AA338:AK338"/>
    <mergeCell ref="AA339:AK339"/>
    <mergeCell ref="AA340:AK340"/>
    <mergeCell ref="AA341:AC341"/>
    <mergeCell ref="AA271:AC271"/>
    <mergeCell ref="AA272:AC272"/>
    <mergeCell ref="AA273:AC273"/>
    <mergeCell ref="AA274:AC274"/>
    <mergeCell ref="AA275:AC275"/>
    <mergeCell ref="AA276:AC276"/>
    <mergeCell ref="AA277:AC277"/>
    <mergeCell ref="AA278:AC278"/>
    <mergeCell ref="AA279:AC279"/>
    <mergeCell ref="AA280:AC280"/>
    <mergeCell ref="AA281:AC281"/>
    <mergeCell ref="AA282:AC282"/>
    <mergeCell ref="AA283:AC283"/>
    <mergeCell ref="AA284:AC284"/>
    <mergeCell ref="AA285:AC285"/>
    <mergeCell ref="AA286:AC286"/>
    <mergeCell ref="AA287:AC287"/>
    <mergeCell ref="AA288:AC288"/>
    <mergeCell ref="AA289:AC289"/>
    <mergeCell ref="AA290:AC290"/>
    <mergeCell ref="AA291:AC291"/>
    <mergeCell ref="AA292:AC292"/>
    <mergeCell ref="AA293:AC293"/>
    <mergeCell ref="AA294:AC294"/>
    <mergeCell ref="AA295:AC295"/>
    <mergeCell ref="AA296:AC296"/>
    <mergeCell ref="AA297:AC297"/>
    <mergeCell ref="AA298:AC298"/>
    <mergeCell ref="AA299:AC299"/>
    <mergeCell ref="AA300:AC300"/>
    <mergeCell ref="AA301:AC301"/>
    <mergeCell ref="AA302:AC302"/>
    <mergeCell ref="AA303:AK303"/>
    <mergeCell ref="AA304:AK304"/>
    <mergeCell ref="AA305:AK305"/>
    <mergeCell ref="AA306:AK306"/>
    <mergeCell ref="AA307:AK307"/>
    <mergeCell ref="AA308:AK308"/>
    <mergeCell ref="AA309:AK309"/>
    <mergeCell ref="AA310:AK310"/>
    <mergeCell ref="AA311:AC311"/>
    <mergeCell ref="AA312:AK312"/>
    <mergeCell ref="AA313:AK313"/>
    <mergeCell ref="AA314:AK314"/>
    <mergeCell ref="AA315:AK315"/>
    <mergeCell ref="AA316:AK316"/>
    <mergeCell ref="AA317:AC317"/>
    <mergeCell ref="AA318:AC318"/>
    <mergeCell ref="AA319:AK319"/>
    <mergeCell ref="S94:T94"/>
    <mergeCell ref="S95:T95"/>
    <mergeCell ref="S87:T87"/>
    <mergeCell ref="S88:T88"/>
    <mergeCell ref="S89:T89"/>
    <mergeCell ref="S90:T90"/>
    <mergeCell ref="S91:T91"/>
    <mergeCell ref="S92:T92"/>
    <mergeCell ref="S93:T93"/>
    <mergeCell ref="S96:T96"/>
    <mergeCell ref="S97:T97"/>
    <mergeCell ref="S80:T80"/>
    <mergeCell ref="S81:T81"/>
    <mergeCell ref="S82:T82"/>
    <mergeCell ref="S83:T83"/>
    <mergeCell ref="S84:T84"/>
    <mergeCell ref="S85:T85"/>
    <mergeCell ref="S86:T86"/>
    <mergeCell ref="S99:T99"/>
    <mergeCell ref="S100:T100"/>
    <mergeCell ref="G95:I95"/>
    <mergeCell ref="G96:I96"/>
    <mergeCell ref="G97:I97"/>
    <mergeCell ref="G98:I98"/>
    <mergeCell ref="S98:T98"/>
    <mergeCell ref="G99:I99"/>
    <mergeCell ref="G100:I100"/>
    <mergeCell ref="B79:D79"/>
    <mergeCell ref="G79:I79"/>
    <mergeCell ref="S79:T79"/>
    <mergeCell ref="AA79:AC79"/>
    <mergeCell ref="G80:I80"/>
    <mergeCell ref="AA80:AK80"/>
    <mergeCell ref="AA81:AK81"/>
    <mergeCell ref="G81:I81"/>
    <mergeCell ref="G82:I82"/>
    <mergeCell ref="G83:I83"/>
    <mergeCell ref="G84:I84"/>
    <mergeCell ref="G85:I85"/>
    <mergeCell ref="G86:I86"/>
    <mergeCell ref="G87:I87"/>
    <mergeCell ref="AA82:AK82"/>
    <mergeCell ref="AA83:AK83"/>
    <mergeCell ref="AA85:AC85"/>
    <mergeCell ref="AA86:AK86"/>
    <mergeCell ref="AA87:AK87"/>
    <mergeCell ref="AA88:AC88"/>
    <mergeCell ref="AA89:AC89"/>
    <mergeCell ref="B94:D94"/>
    <mergeCell ref="B95:D95"/>
    <mergeCell ref="B96:D96"/>
    <mergeCell ref="B100:D100"/>
    <mergeCell ref="B101:D101"/>
    <mergeCell ref="B102:D102"/>
    <mergeCell ref="B103:D103"/>
    <mergeCell ref="B104:D104"/>
    <mergeCell ref="G88:I88"/>
    <mergeCell ref="G89:I89"/>
    <mergeCell ref="G90:I90"/>
    <mergeCell ref="G91:I91"/>
    <mergeCell ref="G92:I92"/>
    <mergeCell ref="G93:I93"/>
    <mergeCell ref="G94:I94"/>
    <mergeCell ref="AA104:AC104"/>
    <mergeCell ref="AA105:AC105"/>
    <mergeCell ref="AA90:AC90"/>
    <mergeCell ref="AA91:AC91"/>
    <mergeCell ref="AA92:AC92"/>
    <mergeCell ref="AA93:AC93"/>
    <mergeCell ref="AA94:AC94"/>
    <mergeCell ref="AA95:AC95"/>
    <mergeCell ref="AA96:AC96"/>
    <mergeCell ref="G101:I101"/>
    <mergeCell ref="G102:I102"/>
    <mergeCell ref="G103:I103"/>
    <mergeCell ref="G104:I104"/>
    <mergeCell ref="S104:T104"/>
    <mergeCell ref="G105:I105"/>
    <mergeCell ref="B107:D107"/>
    <mergeCell ref="S107:T107"/>
    <mergeCell ref="G106:I106"/>
    <mergeCell ref="G107:I107"/>
    <mergeCell ref="B108:D108"/>
    <mergeCell ref="G108:I108"/>
    <mergeCell ref="B109:D109"/>
    <mergeCell ref="G109:I109"/>
    <mergeCell ref="B110:D110"/>
    <mergeCell ref="S105:T105"/>
    <mergeCell ref="S106:T106"/>
    <mergeCell ref="S108:T108"/>
    <mergeCell ref="S109:T109"/>
    <mergeCell ref="S110:T110"/>
    <mergeCell ref="S111:T111"/>
    <mergeCell ref="S112:T112"/>
    <mergeCell ref="G110:I110"/>
    <mergeCell ref="G111:I111"/>
    <mergeCell ref="G112:I112"/>
    <mergeCell ref="G113:I113"/>
    <mergeCell ref="G114:I114"/>
    <mergeCell ref="G115:I115"/>
    <mergeCell ref="G116:I116"/>
    <mergeCell ref="G117:I117"/>
    <mergeCell ref="G118:I118"/>
    <mergeCell ref="G119:I119"/>
    <mergeCell ref="G120:I120"/>
    <mergeCell ref="G121:I121"/>
    <mergeCell ref="G122:I122"/>
    <mergeCell ref="G123:I123"/>
    <mergeCell ref="S129:T129"/>
    <mergeCell ref="S130:T130"/>
    <mergeCell ref="S131:T131"/>
    <mergeCell ref="S113:T113"/>
    <mergeCell ref="S114:T114"/>
    <mergeCell ref="S115:T115"/>
    <mergeCell ref="S116:T116"/>
    <mergeCell ref="S117:T117"/>
    <mergeCell ref="S118:T118"/>
    <mergeCell ref="S119:T119"/>
    <mergeCell ref="AA140:AC140"/>
    <mergeCell ref="AA141:AC141"/>
    <mergeCell ref="AA142:AC142"/>
    <mergeCell ref="AA143:AC143"/>
    <mergeCell ref="AA144:AC144"/>
    <mergeCell ref="AA145:AC145"/>
    <mergeCell ref="AA146:AC146"/>
    <mergeCell ref="AA147:AC147"/>
    <mergeCell ref="AA148:AC148"/>
    <mergeCell ref="S149:T149"/>
    <mergeCell ref="AA149:AC149"/>
    <mergeCell ref="S150:T150"/>
    <mergeCell ref="AA150:AC150"/>
    <mergeCell ref="AA151:AC151"/>
    <mergeCell ref="S151:T151"/>
    <mergeCell ref="S152:T152"/>
    <mergeCell ref="S153:T153"/>
    <mergeCell ref="S154:T154"/>
    <mergeCell ref="S155:T155"/>
    <mergeCell ref="S156:T156"/>
    <mergeCell ref="S157:T157"/>
    <mergeCell ref="AA152:AC152"/>
    <mergeCell ref="AA153:AC153"/>
    <mergeCell ref="AA154:AC154"/>
    <mergeCell ref="AA155:AC155"/>
    <mergeCell ref="AA156:AC156"/>
    <mergeCell ref="AA157:AC157"/>
    <mergeCell ref="AA158:AC158"/>
    <mergeCell ref="S158:T158"/>
    <mergeCell ref="S159:T159"/>
    <mergeCell ref="S160:T160"/>
    <mergeCell ref="S161:T161"/>
    <mergeCell ref="S162:T162"/>
    <mergeCell ref="S163:T163"/>
    <mergeCell ref="S164:T164"/>
    <mergeCell ref="AA159:AC159"/>
    <mergeCell ref="AA160:AC160"/>
    <mergeCell ref="AA161:AC161"/>
    <mergeCell ref="AA162:AC162"/>
    <mergeCell ref="AA163:AC163"/>
    <mergeCell ref="AA164:AC164"/>
    <mergeCell ref="AA165:AC165"/>
    <mergeCell ref="AA166:AC166"/>
    <mergeCell ref="AA167:AC167"/>
    <mergeCell ref="AA168:AC168"/>
    <mergeCell ref="AA169:AC169"/>
    <mergeCell ref="AA170:AC170"/>
    <mergeCell ref="AA171:AC171"/>
    <mergeCell ref="AA172:AC172"/>
    <mergeCell ref="AA173:AC173"/>
    <mergeCell ref="AA174:AC174"/>
    <mergeCell ref="AA175:AC175"/>
    <mergeCell ref="AA176:AC176"/>
    <mergeCell ref="AA177:AC177"/>
    <mergeCell ref="AA178:AC178"/>
    <mergeCell ref="AA179:AC179"/>
    <mergeCell ref="AA180:AC180"/>
    <mergeCell ref="AA181:AC181"/>
    <mergeCell ref="AA182:AC182"/>
    <mergeCell ref="AA183:AC183"/>
    <mergeCell ref="AA184:AC184"/>
    <mergeCell ref="AA185:AC185"/>
    <mergeCell ref="AA186:AK186"/>
    <mergeCell ref="AA187:AK187"/>
    <mergeCell ref="AA188:AK188"/>
    <mergeCell ref="AA189:AK189"/>
    <mergeCell ref="AA190:AK190"/>
    <mergeCell ref="AA191:AK191"/>
    <mergeCell ref="AA192:AK192"/>
    <mergeCell ref="AA193:AK193"/>
    <mergeCell ref="AA194:AK194"/>
    <mergeCell ref="AA195:AK195"/>
    <mergeCell ref="AA196:AK196"/>
    <mergeCell ref="AA197:AK197"/>
    <mergeCell ref="AA198:AK198"/>
    <mergeCell ref="AA199:AK199"/>
    <mergeCell ref="AA200:AK200"/>
    <mergeCell ref="AA201:AK201"/>
    <mergeCell ref="AA202:AK202"/>
    <mergeCell ref="AA203:AK203"/>
    <mergeCell ref="AA204:AK204"/>
    <mergeCell ref="AA205:AK205"/>
    <mergeCell ref="AA206:AC206"/>
    <mergeCell ref="AA207:AC207"/>
    <mergeCell ref="AA208:AC208"/>
    <mergeCell ref="AA209:AC209"/>
    <mergeCell ref="AA210:AK210"/>
    <mergeCell ref="AA211:AC211"/>
    <mergeCell ref="AA212:AC212"/>
    <mergeCell ref="AA213:AC213"/>
    <mergeCell ref="AA214:AC214"/>
    <mergeCell ref="AA215:AC215"/>
    <mergeCell ref="AA216:AC216"/>
    <mergeCell ref="AA217:AC217"/>
    <mergeCell ref="AA218:AC218"/>
    <mergeCell ref="AA219:AC219"/>
    <mergeCell ref="AA220:AC220"/>
    <mergeCell ref="AA221:AC221"/>
  </mergeCells>
  <hyperlinks>
    <hyperlink r:id="rId1" ref="Y2"/>
    <hyperlink r:id="rId2" ref="Z2"/>
    <hyperlink r:id="rId3" ref="AA2"/>
    <hyperlink r:id="rId4" ref="Y3"/>
    <hyperlink r:id="rId5" ref="Z3"/>
    <hyperlink r:id="rId6" ref="AA3"/>
    <hyperlink r:id="rId7" ref="Y4"/>
    <hyperlink r:id="rId8" ref="Z4"/>
    <hyperlink r:id="rId9" ref="AA4"/>
    <hyperlink r:id="rId10" ref="Y5"/>
    <hyperlink r:id="rId11" ref="Z5"/>
    <hyperlink r:id="rId12" ref="AA5"/>
    <hyperlink r:id="rId13" ref="Y6"/>
    <hyperlink r:id="rId14" ref="Z6"/>
    <hyperlink r:id="rId15" ref="AA6"/>
    <hyperlink r:id="rId16" ref="Y7"/>
    <hyperlink r:id="rId17" ref="Z7"/>
    <hyperlink r:id="rId18" ref="AA7"/>
    <hyperlink r:id="rId19" ref="Y8"/>
    <hyperlink r:id="rId20" ref="Z8"/>
    <hyperlink r:id="rId21" ref="AA8"/>
    <hyperlink r:id="rId22" ref="Y9"/>
    <hyperlink r:id="rId23" ref="Z9"/>
    <hyperlink r:id="rId24" ref="AA9"/>
    <hyperlink r:id="rId25" ref="Y10"/>
    <hyperlink r:id="rId26" ref="Z10"/>
    <hyperlink r:id="rId27" ref="AA10"/>
    <hyperlink r:id="rId28" ref="Y11"/>
    <hyperlink r:id="rId29" ref="Z11"/>
    <hyperlink r:id="rId30" ref="AA11"/>
    <hyperlink r:id="rId31" ref="Y12"/>
    <hyperlink r:id="rId32" ref="Z12"/>
    <hyperlink r:id="rId33" ref="AA12"/>
    <hyperlink r:id="rId34" ref="Y13"/>
    <hyperlink r:id="rId35" ref="Z13"/>
    <hyperlink r:id="rId36" ref="AA13"/>
    <hyperlink r:id="rId37" ref="Y14"/>
    <hyperlink r:id="rId38" ref="Z14"/>
    <hyperlink r:id="rId39" ref="AA14"/>
    <hyperlink r:id="rId40" ref="Y15"/>
    <hyperlink r:id="rId41" ref="Z15"/>
    <hyperlink r:id="rId42" ref="AA15"/>
    <hyperlink r:id="rId43" ref="Y16"/>
    <hyperlink r:id="rId44" ref="Z16"/>
    <hyperlink r:id="rId45" ref="AA16"/>
    <hyperlink r:id="rId46" ref="Y17"/>
    <hyperlink r:id="rId47" ref="Z17"/>
    <hyperlink r:id="rId48" ref="AA17"/>
    <hyperlink r:id="rId49" ref="Y18"/>
    <hyperlink r:id="rId50" ref="Z18"/>
    <hyperlink r:id="rId51" ref="AA18"/>
    <hyperlink r:id="rId52" ref="Y19"/>
    <hyperlink r:id="rId53" ref="Z19"/>
    <hyperlink r:id="rId54" ref="AA19"/>
    <hyperlink r:id="rId55" ref="Y20"/>
    <hyperlink r:id="rId56" ref="Z20"/>
    <hyperlink r:id="rId57" ref="AA20"/>
    <hyperlink r:id="rId58" ref="Y21"/>
    <hyperlink r:id="rId59" ref="Z21"/>
    <hyperlink r:id="rId60" ref="AA21"/>
    <hyperlink r:id="rId61" ref="Y22"/>
    <hyperlink r:id="rId62" ref="Z22"/>
    <hyperlink r:id="rId63" ref="AA22"/>
    <hyperlink r:id="rId64" ref="Y23"/>
    <hyperlink r:id="rId65" ref="Z23"/>
    <hyperlink r:id="rId66" ref="AA23"/>
    <hyperlink r:id="rId67" ref="Y24"/>
    <hyperlink r:id="rId68" ref="Z24"/>
    <hyperlink r:id="rId69" ref="AA24"/>
    <hyperlink r:id="rId70" ref="Y25"/>
    <hyperlink r:id="rId71" ref="Z25"/>
    <hyperlink r:id="rId72" ref="AA25"/>
    <hyperlink r:id="rId73" ref="Y26"/>
    <hyperlink r:id="rId74" ref="Z26"/>
    <hyperlink r:id="rId75" ref="AA26"/>
    <hyperlink r:id="rId76" ref="Y27"/>
    <hyperlink r:id="rId77" ref="Z27"/>
    <hyperlink r:id="rId78" ref="AA27"/>
    <hyperlink r:id="rId79" ref="Y28"/>
    <hyperlink r:id="rId80" ref="Z28"/>
    <hyperlink r:id="rId81" ref="AA28"/>
    <hyperlink r:id="rId82" ref="Y29"/>
    <hyperlink r:id="rId83" ref="Z29"/>
    <hyperlink r:id="rId84" ref="AA29"/>
    <hyperlink r:id="rId85" ref="Y30"/>
    <hyperlink r:id="rId86" ref="Z30"/>
    <hyperlink r:id="rId87" ref="AA30"/>
    <hyperlink r:id="rId88" ref="Y31"/>
    <hyperlink r:id="rId89" ref="Z31"/>
    <hyperlink r:id="rId90" ref="AA31"/>
    <hyperlink r:id="rId91" ref="Y32"/>
    <hyperlink r:id="rId92" ref="Z32"/>
    <hyperlink r:id="rId93" ref="AA32"/>
    <hyperlink r:id="rId94" ref="Y33"/>
    <hyperlink r:id="rId95" ref="Z33"/>
    <hyperlink r:id="rId96" ref="AA33"/>
    <hyperlink r:id="rId97" ref="Y34"/>
    <hyperlink r:id="rId98" ref="Z34"/>
    <hyperlink r:id="rId99" ref="AA34"/>
    <hyperlink r:id="rId100" ref="Y35"/>
    <hyperlink r:id="rId101" ref="Z35"/>
    <hyperlink r:id="rId102" ref="AA35"/>
    <hyperlink r:id="rId103" ref="Y36"/>
    <hyperlink r:id="rId104" ref="Z36"/>
    <hyperlink r:id="rId105" ref="AA36"/>
    <hyperlink r:id="rId106" ref="Y37"/>
    <hyperlink r:id="rId107" ref="Z37"/>
    <hyperlink r:id="rId108" ref="AA37"/>
    <hyperlink r:id="rId109" ref="Y38"/>
    <hyperlink r:id="rId110" ref="Z38"/>
    <hyperlink r:id="rId111" ref="AA38"/>
    <hyperlink r:id="rId112" ref="Y39"/>
    <hyperlink r:id="rId113" ref="Z39"/>
    <hyperlink r:id="rId114" ref="AA39"/>
    <hyperlink r:id="rId115" ref="Y40"/>
    <hyperlink r:id="rId116" ref="Z40"/>
    <hyperlink r:id="rId117" ref="AA40"/>
    <hyperlink r:id="rId118" ref="Y41"/>
    <hyperlink r:id="rId119" ref="Z41"/>
    <hyperlink r:id="rId120" ref="AA41"/>
    <hyperlink r:id="rId121" ref="Y42"/>
    <hyperlink r:id="rId122" ref="Z42"/>
    <hyperlink r:id="rId123" ref="AA42"/>
    <hyperlink r:id="rId124" ref="Y43"/>
    <hyperlink r:id="rId125" ref="Z43"/>
    <hyperlink r:id="rId126" ref="AA43"/>
    <hyperlink r:id="rId127" ref="Y44"/>
    <hyperlink r:id="rId128" ref="Z44"/>
    <hyperlink r:id="rId129" ref="AA44"/>
    <hyperlink r:id="rId130" ref="Y45"/>
    <hyperlink r:id="rId131" ref="Z45"/>
    <hyperlink r:id="rId132" ref="AA45"/>
    <hyperlink r:id="rId133" ref="Y46"/>
    <hyperlink r:id="rId134" ref="Z46"/>
    <hyperlink r:id="rId135" ref="AA46"/>
    <hyperlink r:id="rId136" ref="Y47"/>
    <hyperlink r:id="rId137" ref="Z47"/>
    <hyperlink r:id="rId138" ref="AA47"/>
    <hyperlink r:id="rId139" ref="Y48"/>
    <hyperlink r:id="rId140" ref="Z48"/>
    <hyperlink r:id="rId141" ref="AA48"/>
    <hyperlink r:id="rId142" ref="Y49"/>
    <hyperlink r:id="rId143" ref="Z49"/>
    <hyperlink r:id="rId144" ref="AA49"/>
    <hyperlink r:id="rId145" ref="Y50"/>
    <hyperlink r:id="rId146" ref="Z50"/>
    <hyperlink r:id="rId147" ref="AA50"/>
    <hyperlink r:id="rId148" ref="Y51"/>
    <hyperlink r:id="rId149" ref="Z51"/>
    <hyperlink r:id="rId150" ref="AA51"/>
    <hyperlink r:id="rId151" ref="Y52"/>
    <hyperlink r:id="rId152" ref="Z52"/>
    <hyperlink r:id="rId153" ref="AA52"/>
    <hyperlink r:id="rId154" ref="Y53"/>
    <hyperlink r:id="rId155" ref="Z53"/>
    <hyperlink r:id="rId156" ref="AA53"/>
    <hyperlink r:id="rId157" ref="Y54"/>
    <hyperlink r:id="rId158" ref="Z54"/>
    <hyperlink r:id="rId159" ref="AA54"/>
    <hyperlink r:id="rId160" ref="Y55"/>
    <hyperlink r:id="rId161" ref="Z55"/>
    <hyperlink r:id="rId162" ref="AA55"/>
    <hyperlink r:id="rId163" ref="Y56"/>
    <hyperlink r:id="rId164" ref="Z56"/>
    <hyperlink r:id="rId165" ref="AA56"/>
    <hyperlink r:id="rId166" ref="Y57"/>
    <hyperlink r:id="rId167" ref="Z57"/>
    <hyperlink r:id="rId168" ref="AA57"/>
    <hyperlink r:id="rId169" ref="Y58"/>
    <hyperlink r:id="rId170" ref="Z58"/>
    <hyperlink r:id="rId171" ref="AA58"/>
    <hyperlink r:id="rId172" ref="Y59"/>
    <hyperlink r:id="rId173" ref="Z59"/>
    <hyperlink r:id="rId174" ref="AA59"/>
    <hyperlink r:id="rId175" ref="Y60"/>
    <hyperlink r:id="rId176" ref="Z60"/>
    <hyperlink r:id="rId177" ref="AA60"/>
    <hyperlink r:id="rId178" ref="Y61"/>
    <hyperlink r:id="rId179" ref="Z61"/>
    <hyperlink r:id="rId180" ref="AA61"/>
    <hyperlink r:id="rId181" ref="Y62"/>
    <hyperlink r:id="rId182" ref="Z62"/>
    <hyperlink r:id="rId183" ref="AA62"/>
    <hyperlink r:id="rId184" ref="Y63"/>
    <hyperlink r:id="rId185" ref="Z63"/>
    <hyperlink r:id="rId186" ref="AA63"/>
    <hyperlink r:id="rId187" ref="Y64"/>
    <hyperlink r:id="rId188" ref="Z64"/>
    <hyperlink r:id="rId189" ref="AA64"/>
    <hyperlink r:id="rId190" ref="Y65"/>
    <hyperlink r:id="rId191" ref="Z65"/>
    <hyperlink r:id="rId192" ref="AA65"/>
    <hyperlink r:id="rId193" ref="Y66"/>
    <hyperlink r:id="rId194" ref="Z66"/>
    <hyperlink r:id="rId195" ref="AA66"/>
    <hyperlink r:id="rId196" ref="Y67"/>
    <hyperlink r:id="rId197" ref="Z67"/>
    <hyperlink r:id="rId198" ref="AA67"/>
    <hyperlink r:id="rId199" ref="Y68"/>
    <hyperlink r:id="rId200" ref="Z68"/>
    <hyperlink r:id="rId201" ref="AA68"/>
    <hyperlink r:id="rId202" ref="Y69"/>
    <hyperlink r:id="rId203" ref="Z69"/>
    <hyperlink r:id="rId204" ref="AA69"/>
    <hyperlink r:id="rId205" ref="Y70"/>
    <hyperlink r:id="rId206" ref="Z70"/>
    <hyperlink r:id="rId207" ref="AA70"/>
    <hyperlink r:id="rId208" ref="Y71"/>
    <hyperlink r:id="rId209" ref="Z71"/>
    <hyperlink r:id="rId210" ref="AA71"/>
    <hyperlink r:id="rId211" ref="Y72"/>
    <hyperlink r:id="rId212" ref="Z72"/>
    <hyperlink r:id="rId213" ref="AA72"/>
    <hyperlink r:id="rId214" ref="Y73"/>
    <hyperlink r:id="rId215" ref="Z73"/>
    <hyperlink r:id="rId216" ref="AA73"/>
    <hyperlink r:id="rId217" ref="Y74"/>
    <hyperlink r:id="rId218" ref="Z74"/>
    <hyperlink r:id="rId219" ref="AA74"/>
    <hyperlink r:id="rId220" ref="Y75"/>
    <hyperlink r:id="rId221" ref="Z75"/>
    <hyperlink r:id="rId222" ref="AA75"/>
    <hyperlink r:id="rId223" ref="Y76"/>
    <hyperlink r:id="rId224" ref="Z76"/>
    <hyperlink r:id="rId225" ref="AA76"/>
    <hyperlink r:id="rId226" ref="Y77"/>
    <hyperlink r:id="rId227" ref="Z77"/>
    <hyperlink r:id="rId228" ref="AA77"/>
    <hyperlink r:id="rId229" ref="Y78"/>
    <hyperlink r:id="rId230" ref="Z78"/>
    <hyperlink r:id="rId231" ref="AA78"/>
    <hyperlink r:id="rId232" ref="Y79"/>
    <hyperlink r:id="rId233" ref="Z79"/>
    <hyperlink r:id="rId234" ref="AA79"/>
    <hyperlink r:id="rId235" ref="Y80"/>
    <hyperlink r:id="rId236" ref="Z80"/>
    <hyperlink r:id="rId237" ref="AA80"/>
    <hyperlink r:id="rId238" ref="Y81"/>
    <hyperlink r:id="rId239" ref="Z81"/>
    <hyperlink r:id="rId240" ref="AA81"/>
    <hyperlink r:id="rId241" ref="Y82"/>
    <hyperlink r:id="rId242" ref="Z82"/>
    <hyperlink r:id="rId243" ref="AA82"/>
    <hyperlink r:id="rId244" ref="Y83"/>
    <hyperlink r:id="rId245" ref="Z83"/>
    <hyperlink r:id="rId246" ref="AA83"/>
    <hyperlink r:id="rId247" ref="Y84"/>
    <hyperlink r:id="rId248" ref="Z84"/>
    <hyperlink r:id="rId249" ref="AA84"/>
    <hyperlink r:id="rId250" ref="Y85"/>
    <hyperlink r:id="rId251" ref="Z85"/>
    <hyperlink r:id="rId252" ref="AA85"/>
    <hyperlink r:id="rId253" ref="Y86"/>
    <hyperlink r:id="rId254" ref="Z86"/>
    <hyperlink r:id="rId255" ref="AA86"/>
    <hyperlink r:id="rId256" ref="Y87"/>
    <hyperlink r:id="rId257" ref="Z87"/>
    <hyperlink r:id="rId258" ref="AA87"/>
    <hyperlink r:id="rId259" ref="Y88"/>
    <hyperlink r:id="rId260" ref="Z88"/>
    <hyperlink r:id="rId261" ref="AA88"/>
    <hyperlink r:id="rId262" ref="Y89"/>
    <hyperlink r:id="rId263" ref="Z89"/>
    <hyperlink r:id="rId264" ref="AA89"/>
    <hyperlink r:id="rId265" ref="Y90"/>
    <hyperlink r:id="rId266" ref="Z90"/>
    <hyperlink r:id="rId267" ref="AA90"/>
    <hyperlink r:id="rId268" ref="Y91"/>
    <hyperlink r:id="rId269" ref="Z91"/>
    <hyperlink r:id="rId270" ref="AA91"/>
    <hyperlink r:id="rId271" ref="Y92"/>
    <hyperlink r:id="rId272" ref="Z92"/>
    <hyperlink r:id="rId273" ref="AA92"/>
    <hyperlink r:id="rId274" ref="Y93"/>
    <hyperlink r:id="rId275" ref="Z93"/>
    <hyperlink r:id="rId276" ref="AA93"/>
    <hyperlink r:id="rId277" ref="Y94"/>
    <hyperlink r:id="rId278" ref="Z94"/>
    <hyperlink r:id="rId279" ref="AA94"/>
    <hyperlink r:id="rId280" ref="Y95"/>
    <hyperlink r:id="rId281" ref="Z95"/>
    <hyperlink r:id="rId282" ref="AA95"/>
    <hyperlink r:id="rId283" ref="Y96"/>
    <hyperlink r:id="rId284" ref="Z96"/>
    <hyperlink r:id="rId285" ref="AA96"/>
    <hyperlink r:id="rId286" ref="Y97"/>
    <hyperlink r:id="rId287" ref="Z97"/>
    <hyperlink r:id="rId288" ref="AA97"/>
    <hyperlink r:id="rId289" ref="Y98"/>
    <hyperlink r:id="rId290" ref="Z98"/>
    <hyperlink r:id="rId291" ref="AA98"/>
    <hyperlink r:id="rId292" ref="Y99"/>
    <hyperlink r:id="rId293" ref="Z99"/>
    <hyperlink r:id="rId294" ref="AA99"/>
    <hyperlink r:id="rId295" ref="Y100"/>
    <hyperlink r:id="rId296" ref="Z100"/>
    <hyperlink r:id="rId297" ref="AA100"/>
    <hyperlink r:id="rId298" ref="Y101"/>
    <hyperlink r:id="rId299" ref="Z101"/>
    <hyperlink r:id="rId300" ref="AA101"/>
    <hyperlink r:id="rId301" ref="Y102"/>
    <hyperlink r:id="rId302" ref="Z102"/>
    <hyperlink r:id="rId303" ref="AA102"/>
    <hyperlink r:id="rId304" ref="Y103"/>
    <hyperlink r:id="rId305" ref="Z103"/>
    <hyperlink r:id="rId306" ref="AA103"/>
    <hyperlink r:id="rId307" ref="Y104"/>
    <hyperlink r:id="rId308" ref="Z104"/>
    <hyperlink r:id="rId309" ref="AA104"/>
    <hyperlink r:id="rId310" ref="Y105"/>
    <hyperlink r:id="rId311" ref="Z105"/>
    <hyperlink r:id="rId312" ref="AA105"/>
    <hyperlink r:id="rId313" ref="Y106"/>
    <hyperlink r:id="rId314" ref="Z106"/>
    <hyperlink r:id="rId315" ref="AA106"/>
    <hyperlink r:id="rId316" ref="Y107"/>
    <hyperlink r:id="rId317" ref="Z107"/>
    <hyperlink r:id="rId318" ref="AA107"/>
    <hyperlink r:id="rId319" ref="Y108"/>
    <hyperlink r:id="rId320" ref="Z108"/>
    <hyperlink r:id="rId321" ref="AA108"/>
    <hyperlink r:id="rId322" ref="Y109"/>
    <hyperlink r:id="rId323" ref="Z109"/>
    <hyperlink r:id="rId324" ref="AA109"/>
    <hyperlink r:id="rId325" ref="Y110"/>
    <hyperlink r:id="rId326" ref="Z110"/>
    <hyperlink r:id="rId327" ref="AA110"/>
    <hyperlink r:id="rId328" ref="Y111"/>
    <hyperlink r:id="rId329" ref="Z111"/>
    <hyperlink r:id="rId330" ref="AA111"/>
    <hyperlink r:id="rId331" ref="Y112"/>
    <hyperlink r:id="rId332" ref="Z112"/>
    <hyperlink r:id="rId333" ref="AA112"/>
    <hyperlink r:id="rId334" ref="Y113"/>
    <hyperlink r:id="rId335" ref="Z113"/>
    <hyperlink r:id="rId336" ref="AA113"/>
    <hyperlink r:id="rId337" ref="Y114"/>
    <hyperlink r:id="rId338" ref="Z114"/>
    <hyperlink r:id="rId339" ref="AA114"/>
    <hyperlink r:id="rId340" ref="Y115"/>
    <hyperlink r:id="rId341" ref="Z115"/>
    <hyperlink r:id="rId342" ref="AA115"/>
    <hyperlink r:id="rId343" ref="Y116"/>
    <hyperlink r:id="rId344" ref="Z116"/>
    <hyperlink r:id="rId345" ref="AA116"/>
    <hyperlink r:id="rId346" ref="Y117"/>
    <hyperlink r:id="rId347" ref="Z117"/>
    <hyperlink r:id="rId348" ref="AA117"/>
    <hyperlink r:id="rId349" ref="Y118"/>
    <hyperlink r:id="rId350" ref="Z118"/>
    <hyperlink r:id="rId351" ref="AA118"/>
    <hyperlink r:id="rId352" ref="Y119"/>
    <hyperlink r:id="rId353" ref="Z119"/>
    <hyperlink r:id="rId354" ref="AA119"/>
    <hyperlink r:id="rId355" ref="Y120"/>
    <hyperlink r:id="rId356" ref="Z120"/>
    <hyperlink r:id="rId357" ref="AA120"/>
    <hyperlink r:id="rId358" ref="Y121"/>
    <hyperlink r:id="rId359" ref="Z121"/>
    <hyperlink r:id="rId360" ref="AA121"/>
    <hyperlink r:id="rId361" ref="Y122"/>
    <hyperlink r:id="rId362" ref="Z122"/>
    <hyperlink r:id="rId363" ref="AA122"/>
    <hyperlink r:id="rId364" ref="Y123"/>
    <hyperlink r:id="rId365" ref="Z123"/>
    <hyperlink r:id="rId366" ref="AA123"/>
    <hyperlink r:id="rId367" ref="Y124"/>
    <hyperlink r:id="rId368" ref="Z124"/>
    <hyperlink r:id="rId369" ref="AA124"/>
    <hyperlink r:id="rId370" ref="Y125"/>
    <hyperlink r:id="rId371" ref="Z125"/>
    <hyperlink r:id="rId372" ref="AA125"/>
    <hyperlink r:id="rId373" ref="Y126"/>
    <hyperlink r:id="rId374" ref="Z126"/>
    <hyperlink r:id="rId375" ref="AA126"/>
    <hyperlink r:id="rId376" ref="Y127"/>
    <hyperlink r:id="rId377" ref="Z127"/>
    <hyperlink r:id="rId378" ref="AA127"/>
    <hyperlink r:id="rId379" ref="Y128"/>
    <hyperlink r:id="rId380" ref="Z128"/>
    <hyperlink r:id="rId381" ref="AA128"/>
    <hyperlink r:id="rId382" ref="Y129"/>
    <hyperlink r:id="rId383" ref="Z129"/>
    <hyperlink r:id="rId384" ref="AA129"/>
    <hyperlink r:id="rId385" ref="Y130"/>
    <hyperlink r:id="rId386" ref="Z130"/>
    <hyperlink r:id="rId387" ref="AA130"/>
    <hyperlink r:id="rId388" ref="Y131"/>
    <hyperlink r:id="rId389" ref="Z131"/>
    <hyperlink r:id="rId390" ref="AA131"/>
    <hyperlink r:id="rId391" ref="Y132"/>
    <hyperlink r:id="rId392" ref="Z132"/>
    <hyperlink r:id="rId393" ref="AA132"/>
    <hyperlink r:id="rId394" ref="Y133"/>
    <hyperlink r:id="rId395" ref="Z133"/>
    <hyperlink r:id="rId396" ref="AA133"/>
    <hyperlink r:id="rId397" ref="Y134"/>
    <hyperlink r:id="rId398" ref="Z134"/>
    <hyperlink r:id="rId399" ref="AA134"/>
    <hyperlink r:id="rId400" ref="Y135"/>
    <hyperlink r:id="rId401" ref="Z135"/>
    <hyperlink r:id="rId402" ref="AA135"/>
    <hyperlink r:id="rId403" ref="Y136"/>
    <hyperlink r:id="rId404" ref="Z136"/>
    <hyperlink r:id="rId405" ref="AA136"/>
    <hyperlink r:id="rId406" ref="Y137"/>
    <hyperlink r:id="rId407" ref="Z137"/>
    <hyperlink r:id="rId408" ref="AA137"/>
    <hyperlink r:id="rId409" ref="Y138"/>
    <hyperlink r:id="rId410" ref="Z138"/>
    <hyperlink r:id="rId411" ref="AA138"/>
    <hyperlink r:id="rId412" ref="Y139"/>
    <hyperlink r:id="rId413" ref="Z139"/>
    <hyperlink r:id="rId414" ref="AA139"/>
    <hyperlink r:id="rId415" ref="Y140"/>
    <hyperlink r:id="rId416" ref="Z140"/>
    <hyperlink r:id="rId417" ref="AA140"/>
    <hyperlink r:id="rId418" ref="Y141"/>
    <hyperlink r:id="rId419" ref="Z141"/>
    <hyperlink r:id="rId420" ref="AA141"/>
    <hyperlink r:id="rId421" ref="Y142"/>
    <hyperlink r:id="rId422" ref="Z142"/>
    <hyperlink r:id="rId423" ref="AA142"/>
    <hyperlink r:id="rId424" ref="Y143"/>
    <hyperlink r:id="rId425" ref="Z143"/>
    <hyperlink r:id="rId426" ref="AA143"/>
    <hyperlink r:id="rId427" ref="Y144"/>
    <hyperlink r:id="rId428" ref="Z144"/>
    <hyperlink r:id="rId429" ref="AA144"/>
    <hyperlink r:id="rId430" ref="Y145"/>
    <hyperlink r:id="rId431" ref="Z145"/>
    <hyperlink r:id="rId432" ref="AA145"/>
    <hyperlink r:id="rId433" ref="Y146"/>
    <hyperlink r:id="rId434" ref="Z146"/>
    <hyperlink r:id="rId435" ref="AA146"/>
    <hyperlink r:id="rId436" ref="Y147"/>
    <hyperlink r:id="rId437" ref="Z147"/>
    <hyperlink r:id="rId438" ref="AA147"/>
    <hyperlink r:id="rId439" ref="Y148"/>
    <hyperlink r:id="rId440" ref="Z148"/>
    <hyperlink r:id="rId441" ref="AA148"/>
    <hyperlink r:id="rId442" ref="Y149"/>
    <hyperlink r:id="rId443" ref="Z149"/>
    <hyperlink r:id="rId444" ref="AA149"/>
    <hyperlink r:id="rId445" ref="Y150"/>
    <hyperlink r:id="rId446" ref="Z150"/>
    <hyperlink r:id="rId447" ref="AA150"/>
    <hyperlink r:id="rId448" ref="Y151"/>
    <hyperlink r:id="rId449" ref="Z151"/>
    <hyperlink r:id="rId450" ref="AA151"/>
    <hyperlink r:id="rId451" ref="Y152"/>
    <hyperlink r:id="rId452" ref="Z152"/>
    <hyperlink r:id="rId453" ref="AA152"/>
    <hyperlink r:id="rId454" ref="Y153"/>
    <hyperlink r:id="rId455" ref="Z153"/>
    <hyperlink r:id="rId456" ref="AA153"/>
    <hyperlink r:id="rId457" ref="Y154"/>
    <hyperlink r:id="rId458" ref="Z154"/>
    <hyperlink r:id="rId459" ref="AA154"/>
    <hyperlink r:id="rId460" ref="Y155"/>
    <hyperlink r:id="rId461" ref="Z155"/>
    <hyperlink r:id="rId462" ref="AA155"/>
    <hyperlink r:id="rId463" ref="Y156"/>
    <hyperlink r:id="rId464" ref="Z156"/>
    <hyperlink r:id="rId465" ref="AA156"/>
    <hyperlink r:id="rId466" ref="Y157"/>
    <hyperlink r:id="rId467" ref="Z157"/>
    <hyperlink r:id="rId468" ref="AA157"/>
    <hyperlink r:id="rId469" ref="Y158"/>
    <hyperlink r:id="rId470" ref="Z158"/>
    <hyperlink r:id="rId471" ref="AA158"/>
    <hyperlink r:id="rId472" ref="Y159"/>
    <hyperlink r:id="rId473" ref="Z159"/>
    <hyperlink r:id="rId474" ref="AA159"/>
    <hyperlink r:id="rId475" ref="Y160"/>
    <hyperlink r:id="rId476" ref="Z160"/>
    <hyperlink r:id="rId477" ref="AA160"/>
    <hyperlink r:id="rId478" ref="Y161"/>
    <hyperlink r:id="rId479" ref="Z161"/>
    <hyperlink r:id="rId480" ref="AA161"/>
    <hyperlink r:id="rId481" ref="Y162"/>
    <hyperlink r:id="rId482" ref="Z162"/>
    <hyperlink r:id="rId483" ref="AA162"/>
    <hyperlink r:id="rId484" ref="Y163"/>
    <hyperlink r:id="rId485" ref="Z163"/>
    <hyperlink r:id="rId486" ref="AA163"/>
    <hyperlink r:id="rId487" ref="Y164"/>
    <hyperlink r:id="rId488" ref="Z164"/>
    <hyperlink r:id="rId489" ref="AA164"/>
    <hyperlink r:id="rId490" ref="Y165"/>
    <hyperlink r:id="rId491" ref="Z165"/>
    <hyperlink r:id="rId492" ref="AA165"/>
    <hyperlink r:id="rId493" ref="Y166"/>
    <hyperlink r:id="rId494" ref="Z166"/>
    <hyperlink r:id="rId495" ref="AA166"/>
    <hyperlink r:id="rId496" ref="Y167"/>
    <hyperlink r:id="rId497" ref="Z167"/>
    <hyperlink r:id="rId498" ref="AA167"/>
    <hyperlink r:id="rId499" ref="Y168"/>
    <hyperlink r:id="rId500" ref="Z168"/>
    <hyperlink r:id="rId501" ref="AA168"/>
    <hyperlink r:id="rId502" ref="Y169"/>
    <hyperlink r:id="rId503" ref="Z169"/>
    <hyperlink r:id="rId504" ref="AA169"/>
    <hyperlink r:id="rId505" ref="Y170"/>
    <hyperlink r:id="rId506" ref="Z170"/>
    <hyperlink r:id="rId507" ref="AA170"/>
    <hyperlink r:id="rId508" ref="Y171"/>
    <hyperlink r:id="rId509" ref="Z171"/>
    <hyperlink r:id="rId510" ref="AA171"/>
    <hyperlink r:id="rId511" ref="Y172"/>
    <hyperlink r:id="rId512" ref="Z172"/>
    <hyperlink r:id="rId513" ref="AA172"/>
    <hyperlink r:id="rId514" ref="Y173"/>
    <hyperlink r:id="rId515" ref="Z173"/>
    <hyperlink r:id="rId516" ref="AA173"/>
    <hyperlink r:id="rId517" ref="Y174"/>
    <hyperlink r:id="rId518" ref="Z174"/>
    <hyperlink r:id="rId519" ref="AA174"/>
    <hyperlink r:id="rId520" ref="Y175"/>
    <hyperlink r:id="rId521" ref="Z175"/>
    <hyperlink r:id="rId522" ref="AA175"/>
    <hyperlink r:id="rId523" ref="Y176"/>
    <hyperlink r:id="rId524" ref="Z176"/>
    <hyperlink r:id="rId525" ref="AA176"/>
    <hyperlink r:id="rId526" ref="Y177"/>
    <hyperlink r:id="rId527" ref="Z177"/>
    <hyperlink r:id="rId528" ref="AA177"/>
    <hyperlink r:id="rId529" ref="Y178"/>
    <hyperlink r:id="rId530" ref="Z178"/>
    <hyperlink r:id="rId531" ref="AA178"/>
    <hyperlink r:id="rId532" ref="Y179"/>
    <hyperlink r:id="rId533" ref="Z179"/>
    <hyperlink r:id="rId534" ref="AA179"/>
    <hyperlink r:id="rId535" ref="Y180"/>
    <hyperlink r:id="rId536" ref="Z180"/>
    <hyperlink r:id="rId537" ref="AA180"/>
    <hyperlink r:id="rId538" ref="Y181"/>
    <hyperlink r:id="rId539" ref="Z181"/>
    <hyperlink r:id="rId540" ref="AA181"/>
    <hyperlink r:id="rId541" ref="Y182"/>
    <hyperlink r:id="rId542" ref="Z182"/>
    <hyperlink r:id="rId543" ref="AA182"/>
    <hyperlink r:id="rId544" ref="Y183"/>
    <hyperlink r:id="rId545" ref="Z183"/>
    <hyperlink r:id="rId546" ref="AA183"/>
    <hyperlink r:id="rId547" ref="Y184"/>
    <hyperlink r:id="rId548" ref="Z184"/>
    <hyperlink r:id="rId549" ref="AA184"/>
    <hyperlink r:id="rId550" ref="Y185"/>
    <hyperlink r:id="rId551" ref="Z185"/>
    <hyperlink r:id="rId552" ref="AA185"/>
    <hyperlink r:id="rId553" ref="Y186"/>
    <hyperlink r:id="rId554" ref="Z186"/>
    <hyperlink r:id="rId555" ref="AA186"/>
    <hyperlink r:id="rId556" ref="Y187"/>
    <hyperlink r:id="rId557" ref="Z187"/>
    <hyperlink r:id="rId558" ref="AA187"/>
    <hyperlink r:id="rId559" ref="Y188"/>
    <hyperlink r:id="rId560" ref="Z188"/>
    <hyperlink r:id="rId561" ref="AA188"/>
    <hyperlink r:id="rId562" ref="Y189"/>
    <hyperlink r:id="rId563" ref="Z189"/>
    <hyperlink r:id="rId564" ref="AA189"/>
    <hyperlink r:id="rId565" ref="Y190"/>
    <hyperlink r:id="rId566" ref="Z190"/>
    <hyperlink r:id="rId567" ref="AA190"/>
    <hyperlink r:id="rId568" ref="Y191"/>
    <hyperlink r:id="rId569" ref="Z191"/>
    <hyperlink r:id="rId570" ref="AA191"/>
    <hyperlink r:id="rId571" ref="Y192"/>
    <hyperlink r:id="rId572" ref="Z192"/>
    <hyperlink r:id="rId573" ref="AA192"/>
    <hyperlink r:id="rId574" ref="Y193"/>
    <hyperlink r:id="rId575" ref="Z193"/>
    <hyperlink r:id="rId576" ref="AA193"/>
    <hyperlink r:id="rId577" ref="Y194"/>
    <hyperlink r:id="rId578" ref="Z194"/>
    <hyperlink r:id="rId579" ref="AA194"/>
    <hyperlink r:id="rId580" ref="Y195"/>
    <hyperlink r:id="rId581" ref="Z195"/>
    <hyperlink r:id="rId582" ref="AA195"/>
    <hyperlink r:id="rId583" ref="Y196"/>
    <hyperlink r:id="rId584" ref="Z196"/>
    <hyperlink r:id="rId585" ref="AA196"/>
    <hyperlink r:id="rId586" ref="Y197"/>
    <hyperlink r:id="rId587" ref="Z197"/>
    <hyperlink r:id="rId588" ref="AA197"/>
    <hyperlink r:id="rId589" ref="Y198"/>
    <hyperlink r:id="rId590" ref="Z198"/>
    <hyperlink r:id="rId591" ref="AA198"/>
    <hyperlink r:id="rId592" ref="Y199"/>
    <hyperlink r:id="rId593" ref="Z199"/>
    <hyperlink r:id="rId594" ref="AA199"/>
    <hyperlink r:id="rId595" ref="Y200"/>
    <hyperlink r:id="rId596" ref="Z200"/>
    <hyperlink r:id="rId597" ref="AA200"/>
    <hyperlink r:id="rId598" ref="Y201"/>
    <hyperlink r:id="rId599" ref="Z201"/>
    <hyperlink r:id="rId600" ref="AA201"/>
    <hyperlink r:id="rId601" ref="Y202"/>
    <hyperlink r:id="rId602" ref="Z202"/>
    <hyperlink r:id="rId603" ref="AA202"/>
    <hyperlink r:id="rId604" ref="Y203"/>
    <hyperlink r:id="rId605" ref="Z203"/>
    <hyperlink r:id="rId606" ref="AA203"/>
    <hyperlink r:id="rId607" ref="Y204"/>
    <hyperlink r:id="rId608" ref="Z204"/>
    <hyperlink r:id="rId609" ref="AA204"/>
    <hyperlink r:id="rId610" ref="Y205"/>
    <hyperlink r:id="rId611" ref="Z205"/>
    <hyperlink r:id="rId612" ref="AA205"/>
    <hyperlink r:id="rId613" ref="Y206"/>
    <hyperlink r:id="rId614" ref="Z206"/>
    <hyperlink r:id="rId615" ref="AA206"/>
    <hyperlink r:id="rId616" ref="Y207"/>
    <hyperlink r:id="rId617" ref="Z207"/>
    <hyperlink r:id="rId618" ref="AA207"/>
    <hyperlink r:id="rId619" ref="Y208"/>
    <hyperlink r:id="rId620" ref="Z208"/>
    <hyperlink r:id="rId621" ref="AA208"/>
    <hyperlink r:id="rId622" ref="Y209"/>
    <hyperlink r:id="rId623" ref="Z209"/>
    <hyperlink r:id="rId624" ref="AA209"/>
    <hyperlink r:id="rId625" ref="Y210"/>
    <hyperlink r:id="rId626" ref="Z210"/>
    <hyperlink r:id="rId627" ref="AA210"/>
    <hyperlink r:id="rId628" ref="Y211"/>
    <hyperlink r:id="rId629" ref="Z211"/>
    <hyperlink r:id="rId630" ref="AA211"/>
    <hyperlink r:id="rId631" ref="Y212"/>
    <hyperlink r:id="rId632" ref="Z212"/>
    <hyperlink r:id="rId633" ref="AA212"/>
    <hyperlink r:id="rId634" ref="Y213"/>
    <hyperlink r:id="rId635" ref="Z213"/>
    <hyperlink r:id="rId636" ref="AA213"/>
    <hyperlink r:id="rId637" ref="Y214"/>
    <hyperlink r:id="rId638" ref="Z214"/>
    <hyperlink r:id="rId639" ref="AA214"/>
    <hyperlink r:id="rId640" ref="Y215"/>
    <hyperlink r:id="rId641" ref="Z215"/>
    <hyperlink r:id="rId642" ref="AA215"/>
    <hyperlink r:id="rId643" ref="Y216"/>
    <hyperlink r:id="rId644" ref="Z216"/>
    <hyperlink r:id="rId645" ref="AA216"/>
    <hyperlink r:id="rId646" ref="Y217"/>
    <hyperlink r:id="rId647" ref="Z217"/>
    <hyperlink r:id="rId648" ref="AA217"/>
    <hyperlink r:id="rId649" ref="Y218"/>
    <hyperlink r:id="rId650" ref="Z218"/>
    <hyperlink r:id="rId651" ref="AA218"/>
    <hyperlink r:id="rId652" ref="Y219"/>
    <hyperlink r:id="rId653" ref="Z219"/>
    <hyperlink r:id="rId654" ref="AA219"/>
    <hyperlink r:id="rId655" ref="Y220"/>
    <hyperlink r:id="rId656" ref="Z220"/>
    <hyperlink r:id="rId657" ref="AA220"/>
    <hyperlink r:id="rId658" ref="Y221"/>
    <hyperlink r:id="rId659" ref="Z221"/>
    <hyperlink r:id="rId660" ref="AA221"/>
    <hyperlink r:id="rId661" ref="Y222"/>
    <hyperlink r:id="rId662" ref="Z222"/>
    <hyperlink r:id="rId663" ref="AA222"/>
    <hyperlink r:id="rId664" ref="Y223"/>
    <hyperlink r:id="rId665" ref="Z223"/>
    <hyperlink r:id="rId666" ref="AA223"/>
    <hyperlink r:id="rId667" ref="Y224"/>
    <hyperlink r:id="rId668" ref="Z224"/>
    <hyperlink r:id="rId669" ref="AA224"/>
    <hyperlink r:id="rId670" ref="Y225"/>
    <hyperlink r:id="rId671" ref="Z225"/>
    <hyperlink r:id="rId672" ref="AA225"/>
    <hyperlink r:id="rId673" ref="Y226"/>
    <hyperlink r:id="rId674" ref="Z226"/>
    <hyperlink r:id="rId675" ref="AA226"/>
    <hyperlink r:id="rId676" ref="Y227"/>
    <hyperlink r:id="rId677" ref="Z227"/>
    <hyperlink r:id="rId678" ref="AA227"/>
    <hyperlink r:id="rId679" ref="Y228"/>
    <hyperlink r:id="rId680" ref="Z228"/>
    <hyperlink r:id="rId681" ref="AA228"/>
    <hyperlink r:id="rId682" ref="Y229"/>
    <hyperlink r:id="rId683" ref="Z229"/>
    <hyperlink r:id="rId684" ref="AA229"/>
    <hyperlink r:id="rId685" ref="Y230"/>
    <hyperlink r:id="rId686" ref="Z230"/>
    <hyperlink r:id="rId687" ref="AA230"/>
    <hyperlink r:id="rId688" ref="Y231"/>
    <hyperlink r:id="rId689" ref="Z231"/>
    <hyperlink r:id="rId690" ref="AA231"/>
    <hyperlink r:id="rId691" ref="Y232"/>
    <hyperlink r:id="rId692" ref="Z232"/>
    <hyperlink r:id="rId693" ref="AA232"/>
    <hyperlink r:id="rId694" ref="Y233"/>
    <hyperlink r:id="rId695" ref="Z233"/>
    <hyperlink r:id="rId696" ref="AA233"/>
    <hyperlink r:id="rId697" ref="Y234"/>
    <hyperlink r:id="rId698" ref="Z234"/>
    <hyperlink r:id="rId699" ref="AA234"/>
    <hyperlink r:id="rId700" ref="Y235"/>
    <hyperlink r:id="rId701" ref="Z235"/>
    <hyperlink r:id="rId702" ref="AA235"/>
    <hyperlink r:id="rId703" ref="Y236"/>
    <hyperlink r:id="rId704" ref="Z236"/>
    <hyperlink r:id="rId705" ref="AA236"/>
    <hyperlink r:id="rId706" ref="Y237"/>
    <hyperlink r:id="rId707" ref="Z237"/>
    <hyperlink r:id="rId708" ref="AA237"/>
    <hyperlink r:id="rId709" ref="Y238"/>
    <hyperlink r:id="rId710" ref="Z238"/>
    <hyperlink r:id="rId711" ref="AA238"/>
    <hyperlink r:id="rId712" ref="Y239"/>
    <hyperlink r:id="rId713" ref="Z239"/>
    <hyperlink r:id="rId714" ref="AA239"/>
    <hyperlink r:id="rId715" ref="Y240"/>
    <hyperlink r:id="rId716" ref="Z240"/>
    <hyperlink r:id="rId717" ref="AA240"/>
    <hyperlink r:id="rId718" ref="Y241"/>
    <hyperlink r:id="rId719" ref="Z241"/>
    <hyperlink r:id="rId720" ref="AA241"/>
    <hyperlink r:id="rId721" ref="Y242"/>
    <hyperlink r:id="rId722" ref="Z242"/>
    <hyperlink r:id="rId723" ref="AA242"/>
    <hyperlink r:id="rId724" ref="Y243"/>
    <hyperlink r:id="rId725" ref="Z243"/>
    <hyperlink r:id="rId726" ref="AA243"/>
    <hyperlink r:id="rId727" ref="Y244"/>
    <hyperlink r:id="rId728" ref="Z244"/>
    <hyperlink r:id="rId729" ref="AA244"/>
    <hyperlink r:id="rId730" ref="Y245"/>
    <hyperlink r:id="rId731" ref="Z245"/>
    <hyperlink r:id="rId732" ref="AA245"/>
    <hyperlink r:id="rId733" ref="Y246"/>
    <hyperlink r:id="rId734" ref="Z246"/>
    <hyperlink r:id="rId735" ref="AA246"/>
    <hyperlink r:id="rId736" ref="Y247"/>
    <hyperlink r:id="rId737" ref="Z247"/>
    <hyperlink r:id="rId738" ref="AA247"/>
    <hyperlink r:id="rId739" ref="Y248"/>
    <hyperlink r:id="rId740" ref="Z248"/>
    <hyperlink r:id="rId741" ref="AA248"/>
    <hyperlink r:id="rId742" ref="Y249"/>
    <hyperlink r:id="rId743" ref="Z249"/>
    <hyperlink r:id="rId744" ref="AA249"/>
    <hyperlink r:id="rId745" ref="Y250"/>
    <hyperlink r:id="rId746" ref="Z250"/>
    <hyperlink r:id="rId747" ref="AA250"/>
    <hyperlink r:id="rId748" ref="Y251"/>
    <hyperlink r:id="rId749" ref="Z251"/>
    <hyperlink r:id="rId750" ref="AA251"/>
    <hyperlink r:id="rId751" ref="Y252"/>
    <hyperlink r:id="rId752" ref="Z252"/>
    <hyperlink r:id="rId753" ref="AA252"/>
    <hyperlink r:id="rId754" ref="Y253"/>
    <hyperlink r:id="rId755" ref="Z253"/>
    <hyperlink r:id="rId756" ref="AA253"/>
    <hyperlink r:id="rId757" ref="Y254"/>
    <hyperlink r:id="rId758" ref="Z254"/>
    <hyperlink r:id="rId759" ref="AA254"/>
    <hyperlink r:id="rId760" ref="Y255"/>
    <hyperlink r:id="rId761" ref="Z255"/>
    <hyperlink r:id="rId762" ref="AA255"/>
    <hyperlink r:id="rId763" ref="Y256"/>
    <hyperlink r:id="rId764" ref="Z256"/>
    <hyperlink r:id="rId765" ref="AA256"/>
    <hyperlink r:id="rId766" ref="Y257"/>
    <hyperlink r:id="rId767" ref="Z257"/>
    <hyperlink r:id="rId768" ref="AA257"/>
    <hyperlink r:id="rId769" ref="Y258"/>
    <hyperlink r:id="rId770" ref="Z258"/>
    <hyperlink r:id="rId771" ref="AA258"/>
    <hyperlink r:id="rId772" ref="Y259"/>
    <hyperlink r:id="rId773" ref="Z259"/>
    <hyperlink r:id="rId774" ref="AA259"/>
    <hyperlink r:id="rId775" ref="Y260"/>
    <hyperlink r:id="rId776" ref="Z260"/>
    <hyperlink r:id="rId777" ref="AA260"/>
    <hyperlink r:id="rId778" ref="Y261"/>
    <hyperlink r:id="rId779" ref="Z261"/>
    <hyperlink r:id="rId780" ref="AA261"/>
    <hyperlink r:id="rId781" ref="Y262"/>
    <hyperlink r:id="rId782" ref="Z262"/>
    <hyperlink r:id="rId783" ref="AA262"/>
    <hyperlink r:id="rId784" ref="Y263"/>
    <hyperlink r:id="rId785" ref="Z263"/>
    <hyperlink r:id="rId786" ref="AA263"/>
    <hyperlink r:id="rId787" ref="Y264"/>
    <hyperlink r:id="rId788" ref="Z264"/>
    <hyperlink r:id="rId789" ref="AA264"/>
    <hyperlink r:id="rId790" ref="Y265"/>
    <hyperlink r:id="rId791" ref="Z265"/>
    <hyperlink r:id="rId792" ref="AA265"/>
    <hyperlink r:id="rId793" ref="Y266"/>
    <hyperlink r:id="rId794" ref="Z266"/>
    <hyperlink r:id="rId795" ref="AA266"/>
    <hyperlink r:id="rId796" ref="Y267"/>
    <hyperlink r:id="rId797" ref="Z267"/>
    <hyperlink r:id="rId798" ref="AA267"/>
    <hyperlink r:id="rId799" ref="Y268"/>
    <hyperlink r:id="rId800" ref="Z268"/>
    <hyperlink r:id="rId801" ref="AA268"/>
    <hyperlink r:id="rId802" ref="Y269"/>
    <hyperlink r:id="rId803" ref="Z269"/>
    <hyperlink r:id="rId804" ref="AA269"/>
    <hyperlink r:id="rId805" ref="Y270"/>
    <hyperlink r:id="rId806" ref="Z270"/>
    <hyperlink r:id="rId807" ref="AA270"/>
    <hyperlink r:id="rId808" ref="Y271"/>
    <hyperlink r:id="rId809" ref="Z271"/>
    <hyperlink r:id="rId810" ref="AA271"/>
    <hyperlink r:id="rId811" ref="Y272"/>
    <hyperlink r:id="rId812" ref="Z272"/>
    <hyperlink r:id="rId813" ref="AA272"/>
    <hyperlink r:id="rId814" ref="Y273"/>
    <hyperlink r:id="rId815" ref="Z273"/>
    <hyperlink r:id="rId816" ref="AA273"/>
    <hyperlink r:id="rId817" ref="Y274"/>
    <hyperlink r:id="rId818" ref="Z274"/>
    <hyperlink r:id="rId819" ref="AA274"/>
    <hyperlink r:id="rId820" ref="Y275"/>
    <hyperlink r:id="rId821" ref="Z275"/>
    <hyperlink r:id="rId822" ref="AA275"/>
    <hyperlink r:id="rId823" ref="Y276"/>
    <hyperlink r:id="rId824" ref="Z276"/>
    <hyperlink r:id="rId825" ref="AA276"/>
    <hyperlink r:id="rId826" ref="Y277"/>
    <hyperlink r:id="rId827" ref="Z277"/>
    <hyperlink r:id="rId828" ref="AA277"/>
    <hyperlink r:id="rId829" ref="Y278"/>
    <hyperlink r:id="rId830" ref="Z278"/>
    <hyperlink r:id="rId831" ref="AA278"/>
    <hyperlink r:id="rId832" ref="Y279"/>
    <hyperlink r:id="rId833" ref="Z279"/>
    <hyperlink r:id="rId834" ref="AA279"/>
    <hyperlink r:id="rId835" ref="Y280"/>
    <hyperlink r:id="rId836" ref="Z280"/>
    <hyperlink r:id="rId837" ref="AA280"/>
    <hyperlink r:id="rId838" ref="Y281"/>
    <hyperlink r:id="rId839" ref="Z281"/>
    <hyperlink r:id="rId840" ref="AA281"/>
    <hyperlink r:id="rId841" ref="Y282"/>
    <hyperlink r:id="rId842" ref="Z282"/>
    <hyperlink r:id="rId843" ref="AA282"/>
    <hyperlink r:id="rId844" ref="Y283"/>
    <hyperlink r:id="rId845" ref="Z283"/>
    <hyperlink r:id="rId846" ref="AA283"/>
    <hyperlink r:id="rId847" ref="Y284"/>
    <hyperlink r:id="rId848" ref="Z284"/>
    <hyperlink r:id="rId849" ref="AA284"/>
    <hyperlink r:id="rId850" ref="Y285"/>
    <hyperlink r:id="rId851" ref="Z285"/>
    <hyperlink r:id="rId852" ref="AA285"/>
    <hyperlink r:id="rId853" ref="Y286"/>
    <hyperlink r:id="rId854" ref="Z286"/>
    <hyperlink r:id="rId855" ref="AA286"/>
    <hyperlink r:id="rId856" ref="Y287"/>
    <hyperlink r:id="rId857" ref="Z287"/>
    <hyperlink r:id="rId858" ref="AA287"/>
    <hyperlink r:id="rId859" ref="Y288"/>
    <hyperlink r:id="rId860" ref="Z288"/>
    <hyperlink r:id="rId861" ref="AA288"/>
    <hyperlink r:id="rId862" ref="Y289"/>
    <hyperlink r:id="rId863" ref="Z289"/>
    <hyperlink r:id="rId864" ref="AA289"/>
    <hyperlink r:id="rId865" ref="Y290"/>
    <hyperlink r:id="rId866" ref="Z290"/>
    <hyperlink r:id="rId867" ref="AA290"/>
    <hyperlink r:id="rId868" ref="Y291"/>
    <hyperlink r:id="rId869" ref="Z291"/>
    <hyperlink r:id="rId870" ref="AA291"/>
    <hyperlink r:id="rId871" ref="Y292"/>
    <hyperlink r:id="rId872" ref="Z292"/>
    <hyperlink r:id="rId873" ref="AA292"/>
    <hyperlink r:id="rId874" ref="Y293"/>
    <hyperlink r:id="rId875" ref="Z293"/>
    <hyperlink r:id="rId876" ref="AA293"/>
    <hyperlink r:id="rId877" ref="Y294"/>
    <hyperlink r:id="rId878" ref="Z294"/>
    <hyperlink r:id="rId879" ref="AA294"/>
    <hyperlink r:id="rId880" ref="Y295"/>
    <hyperlink r:id="rId881" ref="Z295"/>
    <hyperlink r:id="rId882" ref="AA295"/>
    <hyperlink r:id="rId883" ref="Y296"/>
    <hyperlink r:id="rId884" ref="Z296"/>
    <hyperlink r:id="rId885" ref="AA296"/>
    <hyperlink r:id="rId886" ref="Y297"/>
    <hyperlink r:id="rId887" ref="Z297"/>
    <hyperlink r:id="rId888" ref="AA297"/>
    <hyperlink r:id="rId889" ref="Y298"/>
    <hyperlink r:id="rId890" ref="Z298"/>
    <hyperlink r:id="rId891" ref="AA298"/>
    <hyperlink r:id="rId892" ref="Y299"/>
    <hyperlink r:id="rId893" ref="Z299"/>
    <hyperlink r:id="rId894" ref="AA299"/>
    <hyperlink r:id="rId895" ref="Y300"/>
    <hyperlink r:id="rId896" ref="Z300"/>
    <hyperlink r:id="rId897" ref="AA300"/>
    <hyperlink r:id="rId898" ref="Y301"/>
    <hyperlink r:id="rId899" ref="Z301"/>
    <hyperlink r:id="rId900" ref="AA301"/>
    <hyperlink r:id="rId901" ref="Y302"/>
    <hyperlink r:id="rId902" ref="Z302"/>
    <hyperlink r:id="rId903" ref="AA302"/>
    <hyperlink r:id="rId904" ref="Y303"/>
    <hyperlink r:id="rId905" ref="Z303"/>
    <hyperlink r:id="rId906" ref="AA303"/>
    <hyperlink r:id="rId907" ref="Y304"/>
    <hyperlink r:id="rId908" ref="Z304"/>
    <hyperlink r:id="rId909" ref="AA304"/>
    <hyperlink r:id="rId910" ref="Y305"/>
    <hyperlink r:id="rId911" ref="Z305"/>
    <hyperlink r:id="rId912" ref="AA305"/>
    <hyperlink r:id="rId913" ref="Y306"/>
    <hyperlink r:id="rId914" ref="Z306"/>
    <hyperlink r:id="rId915" ref="AA306"/>
    <hyperlink r:id="rId916" ref="Y307"/>
    <hyperlink r:id="rId917" ref="Z307"/>
    <hyperlink r:id="rId918" ref="AA307"/>
    <hyperlink r:id="rId919" ref="Y308"/>
    <hyperlink r:id="rId920" ref="Z308"/>
    <hyperlink r:id="rId921" ref="AA308"/>
    <hyperlink r:id="rId922" ref="Y309"/>
    <hyperlink r:id="rId923" ref="Z309"/>
    <hyperlink r:id="rId924" ref="AA309"/>
    <hyperlink r:id="rId925" ref="Y310"/>
    <hyperlink r:id="rId926" ref="Z310"/>
    <hyperlink r:id="rId927" ref="AA310"/>
    <hyperlink r:id="rId928" ref="Y311"/>
    <hyperlink r:id="rId929" ref="Z311"/>
    <hyperlink r:id="rId930" ref="AA311"/>
    <hyperlink r:id="rId931" ref="Y312"/>
    <hyperlink r:id="rId932" ref="Z312"/>
    <hyperlink r:id="rId933" ref="AA312"/>
    <hyperlink r:id="rId934" ref="Y313"/>
    <hyperlink r:id="rId935" ref="Z313"/>
    <hyperlink r:id="rId936" ref="AA313"/>
    <hyperlink r:id="rId937" ref="Y314"/>
    <hyperlink r:id="rId938" ref="Z314"/>
    <hyperlink r:id="rId939" ref="AA314"/>
    <hyperlink r:id="rId940" ref="Y315"/>
    <hyperlink r:id="rId941" ref="Z315"/>
    <hyperlink r:id="rId942" ref="AA315"/>
    <hyperlink r:id="rId943" ref="Y316"/>
    <hyperlink r:id="rId944" ref="Z316"/>
    <hyperlink r:id="rId945" ref="AA316"/>
    <hyperlink r:id="rId946" ref="Y317"/>
    <hyperlink r:id="rId947" ref="Z317"/>
    <hyperlink r:id="rId948" ref="AA317"/>
    <hyperlink r:id="rId949" ref="Y318"/>
    <hyperlink r:id="rId950" ref="Z318"/>
    <hyperlink r:id="rId951" ref="AA318"/>
    <hyperlink r:id="rId952" ref="Y319"/>
    <hyperlink r:id="rId953" ref="Z319"/>
    <hyperlink r:id="rId954" ref="AA319"/>
    <hyperlink r:id="rId955" ref="Y320"/>
    <hyperlink r:id="rId956" ref="Z320"/>
    <hyperlink r:id="rId957" ref="AA320"/>
    <hyperlink r:id="rId958" ref="Y321"/>
    <hyperlink r:id="rId959" ref="Z321"/>
    <hyperlink r:id="rId960" ref="AA321"/>
    <hyperlink r:id="rId961" ref="Y322"/>
    <hyperlink r:id="rId962" ref="Z322"/>
    <hyperlink r:id="rId963" ref="AA322"/>
    <hyperlink r:id="rId964" ref="Y323"/>
    <hyperlink r:id="rId965" ref="Z323"/>
    <hyperlink r:id="rId966" ref="AA323"/>
    <hyperlink r:id="rId967" ref="Y324"/>
    <hyperlink r:id="rId968" ref="Z324"/>
    <hyperlink r:id="rId969" ref="AA324"/>
    <hyperlink r:id="rId970" ref="Y325"/>
    <hyperlink r:id="rId971" ref="Z325"/>
    <hyperlink r:id="rId972" ref="AA325"/>
    <hyperlink r:id="rId973" ref="Y326"/>
    <hyperlink r:id="rId974" ref="Z326"/>
    <hyperlink r:id="rId975" ref="AA326"/>
    <hyperlink r:id="rId976" ref="Y327"/>
    <hyperlink r:id="rId977" ref="Z327"/>
    <hyperlink r:id="rId978" ref="AA327"/>
    <hyperlink r:id="rId979" ref="Y328"/>
    <hyperlink r:id="rId980" ref="Z328"/>
    <hyperlink r:id="rId981" ref="AA328"/>
    <hyperlink r:id="rId982" ref="Y329"/>
    <hyperlink r:id="rId983" ref="Z329"/>
    <hyperlink r:id="rId984" ref="AA329"/>
    <hyperlink r:id="rId985" ref="Y330"/>
    <hyperlink r:id="rId986" ref="Z330"/>
    <hyperlink r:id="rId987" ref="AA330"/>
    <hyperlink r:id="rId988" ref="Y331"/>
    <hyperlink r:id="rId989" ref="Z331"/>
    <hyperlink r:id="rId990" ref="AA331"/>
    <hyperlink r:id="rId991" ref="Y332"/>
    <hyperlink r:id="rId992" ref="Z332"/>
    <hyperlink r:id="rId993" ref="AA332"/>
    <hyperlink r:id="rId994" ref="Y333"/>
    <hyperlink r:id="rId995" ref="Z333"/>
    <hyperlink r:id="rId996" ref="AA333"/>
    <hyperlink r:id="rId997" ref="Y334"/>
    <hyperlink r:id="rId998" ref="Z334"/>
    <hyperlink r:id="rId999" ref="AA334"/>
    <hyperlink r:id="rId1000" ref="Y335"/>
    <hyperlink r:id="rId1001" ref="Z335"/>
    <hyperlink r:id="rId1002" ref="AA335"/>
    <hyperlink r:id="rId1003" ref="Y336"/>
    <hyperlink r:id="rId1004" ref="Z336"/>
    <hyperlink r:id="rId1005" ref="AA336"/>
    <hyperlink r:id="rId1006" ref="Y337"/>
    <hyperlink r:id="rId1007" ref="Z337"/>
    <hyperlink r:id="rId1008" ref="AA337"/>
    <hyperlink r:id="rId1009" ref="Y338"/>
    <hyperlink r:id="rId1010" ref="Z338"/>
    <hyperlink r:id="rId1011" ref="AA338"/>
    <hyperlink r:id="rId1012" ref="Y339"/>
    <hyperlink r:id="rId1013" ref="Z339"/>
    <hyperlink r:id="rId1014" ref="AA339"/>
    <hyperlink r:id="rId1015" ref="Y340"/>
    <hyperlink r:id="rId1016" ref="Z340"/>
    <hyperlink r:id="rId1017" ref="AA340"/>
    <hyperlink r:id="rId1018" ref="Y341"/>
    <hyperlink r:id="rId1019" ref="Z341"/>
    <hyperlink r:id="rId1020" ref="AA341"/>
    <hyperlink r:id="rId1021" ref="Y342"/>
    <hyperlink r:id="rId1022" ref="Z342"/>
    <hyperlink r:id="rId1023" ref="AA342"/>
    <hyperlink r:id="rId1024" ref="Y343"/>
    <hyperlink r:id="rId1025" ref="Z343"/>
    <hyperlink r:id="rId1026" ref="AA343"/>
    <hyperlink r:id="rId1027" ref="Y344"/>
    <hyperlink r:id="rId1028" ref="Z344"/>
    <hyperlink r:id="rId1029" ref="AA344"/>
  </hyperlinks>
  <drawing r:id="rId1030"/>
</worksheet>
</file>